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1. Aggregated Budgets\2021-22\C. MBRR (detailed schedules)\Municipal Services Summaries\"/>
    </mc:Choice>
  </mc:AlternateContent>
  <bookViews>
    <workbookView xWindow="0" yWindow="0" windowWidth="28800" windowHeight="12030" activeTab="2"/>
  </bookViews>
  <sheets>
    <sheet name="Water Fin Performance" sheetId="1" r:id="rId1"/>
    <sheet name="Water Fin Position" sheetId="2" r:id="rId2"/>
    <sheet name="Water Cash Flows" sheetId="3" r:id="rId3"/>
  </sheets>
  <definedNames>
    <definedName name="_xlnm.Print_Area" localSheetId="2">'Water Cash Flows'!$A$1:$L$43</definedName>
    <definedName name="_xlnm.Print_Area" localSheetId="0">'Water Fin Performance'!$A$1:$L$57</definedName>
    <definedName name="_xlnm.Print_Area" localSheetId="1">'Water Fin Position'!$A$1:$L$54</definedName>
  </definedNames>
  <calcPr calcId="162913" calcMode="manual"/>
</workbook>
</file>

<file path=xl/calcChain.xml><?xml version="1.0" encoding="utf-8"?>
<calcChain xmlns="http://schemas.openxmlformats.org/spreadsheetml/2006/main">
  <c r="C17" i="3" l="1"/>
  <c r="C38" i="3" s="1"/>
  <c r="C40" i="3" s="1"/>
  <c r="D17" i="3"/>
  <c r="D38" i="3" s="1"/>
  <c r="D40" i="3" s="1"/>
  <c r="E17" i="3"/>
  <c r="F17" i="3"/>
  <c r="G17" i="3"/>
  <c r="G38" i="3" s="1"/>
  <c r="G40" i="3" s="1"/>
  <c r="H17" i="3"/>
  <c r="H38" i="3" s="1"/>
  <c r="H40" i="3" s="1"/>
  <c r="I17" i="3"/>
  <c r="J17" i="3"/>
  <c r="K17" i="3"/>
  <c r="K38" i="3" s="1"/>
  <c r="K40" i="3" s="1"/>
  <c r="L17" i="3"/>
  <c r="L38" i="3" s="1"/>
  <c r="L40" i="3" s="1"/>
  <c r="C27" i="3"/>
  <c r="D27" i="3"/>
  <c r="E27" i="3"/>
  <c r="F27" i="3"/>
  <c r="G27" i="3"/>
  <c r="H27" i="3"/>
  <c r="I27" i="3"/>
  <c r="J27" i="3"/>
  <c r="K27" i="3"/>
  <c r="L27" i="3"/>
  <c r="C36" i="3"/>
  <c r="D36" i="3"/>
  <c r="E36" i="3"/>
  <c r="F36" i="3"/>
  <c r="G36" i="3"/>
  <c r="H36" i="3"/>
  <c r="I36" i="3"/>
  <c r="J36" i="3"/>
  <c r="K36" i="3"/>
  <c r="L36" i="3"/>
  <c r="E38" i="3"/>
  <c r="E40" i="3" s="1"/>
  <c r="F38" i="3"/>
  <c r="F40" i="3" s="1"/>
  <c r="I38" i="3"/>
  <c r="J38" i="3"/>
  <c r="J40" i="3" s="1"/>
  <c r="C12" i="2" l="1"/>
  <c r="D12" i="2"/>
  <c r="E12" i="2"/>
  <c r="F12" i="2"/>
  <c r="G12" i="2"/>
  <c r="H12" i="2"/>
  <c r="I12" i="2"/>
  <c r="J12" i="2"/>
  <c r="K12" i="2"/>
  <c r="L12" i="2"/>
  <c r="C24" i="2"/>
  <c r="D24" i="2"/>
  <c r="E24" i="2"/>
  <c r="F24" i="2"/>
  <c r="G24" i="2"/>
  <c r="H24" i="2"/>
  <c r="I24" i="2"/>
  <c r="J24" i="2"/>
  <c r="K24" i="2"/>
  <c r="L24" i="2"/>
  <c r="C25" i="2"/>
  <c r="D25" i="2"/>
  <c r="E25" i="2"/>
  <c r="F25" i="2"/>
  <c r="G25" i="2"/>
  <c r="H25" i="2"/>
  <c r="I25" i="2"/>
  <c r="J25" i="2"/>
  <c r="K25" i="2"/>
  <c r="L25" i="2"/>
  <c r="C34" i="2"/>
  <c r="D34" i="2"/>
  <c r="E34" i="2"/>
  <c r="F34" i="2"/>
  <c r="G34" i="2"/>
  <c r="H34" i="2"/>
  <c r="I34" i="2"/>
  <c r="J34" i="2"/>
  <c r="K34" i="2"/>
  <c r="L34" i="2"/>
  <c r="C39" i="2"/>
  <c r="D39" i="2"/>
  <c r="E39" i="2"/>
  <c r="F39" i="2"/>
  <c r="G39" i="2"/>
  <c r="H39" i="2"/>
  <c r="I39" i="2"/>
  <c r="J39" i="2"/>
  <c r="K39" i="2"/>
  <c r="L39" i="2"/>
  <c r="C40" i="2"/>
  <c r="D40" i="2"/>
  <c r="E40" i="2"/>
  <c r="F40" i="2"/>
  <c r="G40" i="2"/>
  <c r="H40" i="2"/>
  <c r="I40" i="2"/>
  <c r="J40" i="2"/>
  <c r="K40" i="2"/>
  <c r="L40" i="2"/>
  <c r="C42" i="2"/>
  <c r="D42" i="2"/>
  <c r="E42" i="2"/>
  <c r="F42" i="2"/>
  <c r="G42" i="2"/>
  <c r="H42" i="2"/>
  <c r="I42" i="2"/>
  <c r="J42" i="2"/>
  <c r="K42" i="2"/>
  <c r="L42" i="2"/>
  <c r="C48" i="2"/>
  <c r="D48" i="2"/>
  <c r="E48" i="2"/>
  <c r="F48" i="2"/>
  <c r="G48" i="2"/>
  <c r="H48" i="2"/>
  <c r="I48" i="2"/>
  <c r="J48" i="2"/>
  <c r="K48" i="2"/>
  <c r="L48" i="2"/>
  <c r="L35" i="1" l="1"/>
  <c r="K35" i="1"/>
  <c r="J35" i="1"/>
  <c r="I35" i="1"/>
  <c r="H35" i="1"/>
  <c r="G35" i="1"/>
  <c r="F35" i="1"/>
  <c r="E35" i="1"/>
  <c r="D35" i="1"/>
  <c r="C35" i="1"/>
  <c r="L21" i="1"/>
  <c r="L37" i="1" s="1"/>
  <c r="L41" i="1" s="1"/>
  <c r="L43" i="1" s="1"/>
  <c r="L45" i="1" s="1"/>
  <c r="L47" i="1" s="1"/>
  <c r="K21" i="1"/>
  <c r="K37" i="1" s="1"/>
  <c r="K41" i="1" s="1"/>
  <c r="K43" i="1" s="1"/>
  <c r="K45" i="1" s="1"/>
  <c r="K47" i="1" s="1"/>
  <c r="J21" i="1"/>
  <c r="J37" i="1" s="1"/>
  <c r="J41" i="1" s="1"/>
  <c r="J43" i="1" s="1"/>
  <c r="J45" i="1" s="1"/>
  <c r="J47" i="1" s="1"/>
  <c r="I21" i="1"/>
  <c r="I37" i="1" s="1"/>
  <c r="I41" i="1" s="1"/>
  <c r="I43" i="1" s="1"/>
  <c r="I45" i="1" s="1"/>
  <c r="I47" i="1" s="1"/>
  <c r="H21" i="1"/>
  <c r="H37" i="1" s="1"/>
  <c r="H41" i="1" s="1"/>
  <c r="H43" i="1" s="1"/>
  <c r="H45" i="1" s="1"/>
  <c r="H47" i="1" s="1"/>
  <c r="G21" i="1"/>
  <c r="G37" i="1" s="1"/>
  <c r="G41" i="1" s="1"/>
  <c r="G43" i="1" s="1"/>
  <c r="G45" i="1" s="1"/>
  <c r="G47" i="1" s="1"/>
  <c r="F21" i="1"/>
  <c r="F37" i="1" s="1"/>
  <c r="F41" i="1" s="1"/>
  <c r="F43" i="1" s="1"/>
  <c r="F45" i="1" s="1"/>
  <c r="F47" i="1" s="1"/>
  <c r="E21" i="1"/>
  <c r="E37" i="1" s="1"/>
  <c r="E41" i="1" s="1"/>
  <c r="E43" i="1" s="1"/>
  <c r="E45" i="1" s="1"/>
  <c r="E47" i="1" s="1"/>
  <c r="D21" i="1"/>
  <c r="D37" i="1" s="1"/>
  <c r="D41" i="1" s="1"/>
  <c r="D43" i="1" s="1"/>
  <c r="D45" i="1" s="1"/>
  <c r="D47" i="1" s="1"/>
  <c r="C21" i="1"/>
  <c r="C37" i="1" s="1"/>
  <c r="C41" i="1" s="1"/>
  <c r="C43" i="1" s="1"/>
  <c r="C45" i="1" s="1"/>
  <c r="C47" i="1" s="1"/>
</calcChain>
</file>

<file path=xl/sharedStrings.xml><?xml version="1.0" encoding="utf-8"?>
<sst xmlns="http://schemas.openxmlformats.org/spreadsheetml/2006/main" count="319" uniqueCount="150">
  <si>
    <t>Summary - Table A4 Budgeted Financial Performance ( Water management                                   ) for 4th Quarter ended 30 June 2021 (Figures Finalised as at 2021/08/25)</t>
  </si>
  <si>
    <t>Description</t>
  </si>
  <si>
    <t>Ref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</si>
  <si>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</si>
  <si>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</si>
  <si>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</si>
  <si>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</si>
  <si>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</si>
  <si>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</si>
  <si>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1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</si>
  <si>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</si>
  <si>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</si>
  <si>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</si>
  <si>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</si>
  <si>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</si>
  <si>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</si>
  <si>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</si>
  <si>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</si>
  <si>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Revenue By Source</t>
  </si>
  <si>
    <t xml:space="preserve"> 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</si>
  <si>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</si>
  <si>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</si>
  <si>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</si>
  <si>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</si>
  <si>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</si>
  <si>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</si>
  <si>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</si>
  <si>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</si>
  <si>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</si>
  <si>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</si>
  <si>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</si>
  <si>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</si>
  <si>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</si>
  <si>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</si>
  <si>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</si>
  <si>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</si>
  <si>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</si>
  <si>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/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</si>
  <si>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</si>
  <si>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</si>
  <si>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</si>
  <si>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</si>
  <si>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</si>
  <si>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</si>
  <si>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</si>
  <si>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 - electricity</t>
  </si>
  <si>
    <t>Inventory consumed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</si>
  <si>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</si>
  <si>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</si>
  <si>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</si>
  <si>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</si>
  <si>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</si>
  <si>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</si>
  <si>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</si>
  <si>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</si>
  <si>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</si>
  <si>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</si>
  <si>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</si>
  <si>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</si>
  <si>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</si>
  <si>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</si>
  <si>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</si>
  <si>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</si>
  <si>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</si>
  <si>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</si>
  <si>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</si>
  <si>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</si>
  <si>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</si>
  <si>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</si>
  <si>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</si>
  <si>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</si>
  <si>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</si>
  <si>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</si>
  <si>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</si>
  <si>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</si>
  <si>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5. Net assets must balance with Total Community Wealth/Equity</t>
  </si>
  <si>
    <t>4. Detail to be provided in Table SA3. Includes reserves to be funded by statute.</t>
  </si>
  <si>
    <t>3. Include 'Construction-work-in-progress' (disclosed separately in annual financial statements)</t>
  </si>
  <si>
    <t>2. Include completed low cost housing to be transferred to beneficiaries within 12 months</t>
  </si>
  <si>
    <t>1. Detail to be provided in Table SA3</t>
  </si>
  <si>
    <t>5</t>
  </si>
  <si>
    <t>TOTAL COMMUNITY WEALTH/EQUITY</t>
  </si>
  <si>
    <t>4</t>
  </si>
  <si>
    <t>Reserves</t>
  </si>
  <si>
    <t>Accumulated Surplus/(Deficit)</t>
  </si>
  <si>
    <t>COMMUNITY WEALTH/EQUITY</t>
  </si>
  <si>
    <t>NET ASSETS</t>
  </si>
  <si>
    <t>TOTAL LIABILITIES</t>
  </si>
  <si>
    <t>Total non current liabilities</t>
  </si>
  <si>
    <t>Provisions</t>
  </si>
  <si>
    <t>Financial liabilities</t>
  </si>
  <si>
    <t>Non current liabilities</t>
  </si>
  <si>
    <t>Total current liabilities</t>
  </si>
  <si>
    <t>Trade and other payables</t>
  </si>
  <si>
    <t>Consumer deposits</t>
  </si>
  <si>
    <t>Borrowing</t>
  </si>
  <si>
    <t>Bank overdraft</t>
  </si>
  <si>
    <t>Current liabilities</t>
  </si>
  <si>
    <t>LIABILITIES</t>
  </si>
  <si>
    <t>TOTAL ASSETS</t>
  </si>
  <si>
    <t>Total non current assets</t>
  </si>
  <si>
    <t>Other non-current assets</t>
  </si>
  <si>
    <t>Intangible</t>
  </si>
  <si>
    <t>Biological</t>
  </si>
  <si>
    <t>Property, plant and equipment</t>
  </si>
  <si>
    <t>Investment in Associate</t>
  </si>
  <si>
    <t>Investment property</t>
  </si>
  <si>
    <t>Investments</t>
  </si>
  <si>
    <t>Long-term receivables</t>
  </si>
  <si>
    <t>Non current assets</t>
  </si>
  <si>
    <t>Total current assets</t>
  </si>
  <si>
    <t>Inventory</t>
  </si>
  <si>
    <t>Current portion of long-term receivables</t>
  </si>
  <si>
    <t>Other debtors</t>
  </si>
  <si>
    <t>Consumer debtors</t>
  </si>
  <si>
    <t>Call deposits and investments</t>
  </si>
  <si>
    <t>Cash</t>
  </si>
  <si>
    <t>Current assets</t>
  </si>
  <si>
    <t>ASSETS</t>
  </si>
  <si>
    <t>Summary - Table A6 Budgeted Financial Position ( Water management                                   ) for 4th Quarter ended 30 June 2021 (Figures Finalised as at 2021/08/25)</t>
  </si>
  <si>
    <t>2. Cash equivalents includes investments with maturities of 3 months or less</t>
  </si>
  <si>
    <t>1. Local/District municipalities to include transfers from/to District/Local Municipalities</t>
  </si>
  <si>
    <t>Cash/cash equivalents at the year end:</t>
  </si>
  <si>
    <t>Cash/cash equivalents at the year begin:</t>
  </si>
  <si>
    <t>NET INCREASE/ (DECREASE) IN CASH HELD</t>
  </si>
  <si>
    <t>NET CASH FROM/(USED) FINANCING ACTIVITIES</t>
  </si>
  <si>
    <t>Repayment of borrowing</t>
  </si>
  <si>
    <t>Payments</t>
  </si>
  <si>
    <t>Increase (decrease) in consumer deposits</t>
  </si>
  <si>
    <t>Borrowing long term/refinancing</t>
  </si>
  <si>
    <t>Short term loans</t>
  </si>
  <si>
    <t>Receipts</t>
  </si>
  <si>
    <t>CASH FLOWS FROM FINANCING ACTIVITIES</t>
  </si>
  <si>
    <t>NET CASH FROM/(USED) INVESTING ACTIVITIES</t>
  </si>
  <si>
    <t>Capital assets</t>
  </si>
  <si>
    <t>Decrease (increase) in non-current investments</t>
  </si>
  <si>
    <t>Decrease (increase) in non-current receivables</t>
  </si>
  <si>
    <t>Decrease (Increase) in non-current debtors (not used)</t>
  </si>
  <si>
    <t>Proceeds on disposal of PPE</t>
  </si>
  <si>
    <t>CASH FLOWS FROM INVESTING ACTIVITIES</t>
  </si>
  <si>
    <t>NET CASH FROM/(USED) OPERATING ACTIVITIES</t>
  </si>
  <si>
    <t>Transfers and Grants</t>
  </si>
  <si>
    <t>Suppliers and employees</t>
  </si>
  <si>
    <t>Dividends</t>
  </si>
  <si>
    <t>Interest</t>
  </si>
  <si>
    <t>Transfers and Subsidies - Capital</t>
  </si>
  <si>
    <t>Transfers and Subsidies - Operational</t>
  </si>
  <si>
    <t>Service charges</t>
  </si>
  <si>
    <t>CASH FLOW FROM OPERATING ACTIVITIES</t>
  </si>
  <si>
    <t>Summary - Table A7 Budgeted Cash Flows ( Water management                                   ) for 4th Quarter ended 30 June 2021 (Figures Finalised as at 2021/08/25)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</si>
</sst>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,_);_(* \(#,##0,\);_(* &quot;- &quot;?_);_(@_)"/>
  </numFmts>
  <fonts count="9" x14ac:knownFonts="1">
    <font>
      <sz val="10"/>
      <color rgb="FF000000"/>
      <name val="ARIAL"/>
    </font>
    <font>
      <sz val="10"/>
      <color rgb="FF000000"/>
      <name val="ARIAL"/>
    </font>
    <font>
      <b/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i/>
      <u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NumberFormat="1" applyFont="1" applyBorder="1" applyProtection="1"/>
    <xf numFmtId="0" fontId="5" fillId="0" borderId="0" xfId="0" applyFont="1"/>
    <xf numFmtId="0" fontId="8" fillId="0" borderId="0" xfId="0" applyNumberFormat="1" applyFont="1" applyBorder="1" applyProtection="1"/>
    <xf numFmtId="165" fontId="5" fillId="0" borderId="16" xfId="0" applyNumberFormat="1" applyFont="1" applyFill="1" applyBorder="1" applyProtection="1"/>
    <xf numFmtId="165" fontId="5" fillId="0" borderId="17" xfId="0" applyNumberFormat="1" applyFont="1" applyFill="1" applyBorder="1" applyProtection="1"/>
    <xf numFmtId="165" fontId="5" fillId="0" borderId="18" xfId="0" applyNumberFormat="1" applyFont="1" applyFill="1" applyBorder="1" applyProtection="1"/>
    <xf numFmtId="165" fontId="5" fillId="0" borderId="19" xfId="0" applyNumberFormat="1" applyFont="1" applyFill="1" applyBorder="1" applyProtection="1"/>
    <xf numFmtId="165" fontId="5" fillId="0" borderId="0" xfId="0" applyNumberFormat="1" applyFont="1" applyFill="1" applyBorder="1" applyProtection="1"/>
    <xf numFmtId="165" fontId="5" fillId="0" borderId="20" xfId="0" applyNumberFormat="1" applyFont="1" applyFill="1" applyBorder="1" applyProtection="1"/>
    <xf numFmtId="165" fontId="5" fillId="0" borderId="2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4" fillId="0" borderId="11" xfId="0" applyNumberFormat="1" applyFont="1" applyBorder="1" applyProtection="1"/>
    <xf numFmtId="0" fontId="5" fillId="0" borderId="3" xfId="0" applyFont="1" applyBorder="1" applyAlignment="1" applyProtection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5" fontId="3" fillId="0" borderId="12" xfId="0" applyNumberFormat="1" applyFont="1" applyBorder="1" applyAlignment="1" applyProtection="1">
      <alignment horizontal="center"/>
    </xf>
    <xf numFmtId="165" fontId="3" fillId="0" borderId="13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165" fontId="3" fillId="0" borderId="15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5" fillId="0" borderId="11" xfId="0" applyNumberFormat="1" applyFont="1" applyBorder="1" applyAlignment="1" applyProtection="1">
      <alignment horizontal="left" indent="1"/>
    </xf>
    <xf numFmtId="0" fontId="5" fillId="0" borderId="16" xfId="0" applyFont="1" applyFill="1" applyBorder="1" applyAlignment="1" applyProtection="1">
      <alignment horizontal="center"/>
    </xf>
    <xf numFmtId="165" fontId="5" fillId="0" borderId="21" xfId="0" applyNumberFormat="1" applyFont="1" applyFill="1" applyBorder="1" applyProtection="1"/>
    <xf numFmtId="0" fontId="5" fillId="0" borderId="11" xfId="0" applyNumberFormat="1" applyFont="1" applyFill="1" applyBorder="1" applyAlignment="1" applyProtection="1">
      <alignment horizontal="left" indent="1"/>
    </xf>
    <xf numFmtId="165" fontId="5" fillId="0" borderId="19" xfId="0" applyNumberFormat="1" applyFont="1" applyBorder="1" applyProtection="1"/>
    <xf numFmtId="165" fontId="5" fillId="0" borderId="0" xfId="0" applyNumberFormat="1" applyFont="1" applyBorder="1" applyProtection="1"/>
    <xf numFmtId="165" fontId="5" fillId="0" borderId="16" xfId="0" applyNumberFormat="1" applyFont="1" applyBorder="1" applyProtection="1"/>
    <xf numFmtId="165" fontId="5" fillId="0" borderId="22" xfId="0" applyNumberFormat="1" applyFont="1" applyBorder="1" applyProtection="1"/>
    <xf numFmtId="165" fontId="5" fillId="0" borderId="20" xfId="0" applyNumberFormat="1" applyFont="1" applyBorder="1" applyProtection="1"/>
    <xf numFmtId="0" fontId="5" fillId="0" borderId="16" xfId="0" applyFont="1" applyBorder="1" applyAlignment="1" applyProtection="1">
      <alignment horizontal="center"/>
    </xf>
    <xf numFmtId="165" fontId="5" fillId="0" borderId="23" xfId="0" applyNumberFormat="1" applyFont="1" applyFill="1" applyBorder="1" applyProtection="1"/>
    <xf numFmtId="0" fontId="3" fillId="0" borderId="24" xfId="0" applyNumberFormat="1" applyFont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center" vertical="top"/>
    </xf>
    <xf numFmtId="165" fontId="3" fillId="0" borderId="25" xfId="0" applyNumberFormat="1" applyFont="1" applyBorder="1" applyAlignment="1" applyProtection="1">
      <alignment vertical="top"/>
    </xf>
    <xf numFmtId="165" fontId="3" fillId="0" borderId="26" xfId="0" applyNumberFormat="1" applyFont="1" applyBorder="1" applyAlignment="1" applyProtection="1">
      <alignment vertical="top"/>
    </xf>
    <xf numFmtId="165" fontId="3" fillId="0" borderId="27" xfId="0" applyNumberFormat="1" applyFont="1" applyBorder="1" applyAlignment="1" applyProtection="1">
      <alignment vertical="top"/>
    </xf>
    <xf numFmtId="165" fontId="3" fillId="0" borderId="28" xfId="0" applyNumberFormat="1" applyFont="1" applyBorder="1" applyAlignment="1" applyProtection="1">
      <alignment vertical="top"/>
    </xf>
    <xf numFmtId="165" fontId="3" fillId="0" borderId="29" xfId="0" applyNumberFormat="1" applyFont="1" applyBorder="1" applyAlignment="1" applyProtection="1">
      <alignment vertical="top"/>
    </xf>
    <xf numFmtId="165" fontId="3" fillId="0" borderId="30" xfId="0" applyNumberFormat="1" applyFont="1" applyBorder="1" applyAlignment="1" applyProtection="1">
      <alignment vertical="top"/>
    </xf>
    <xf numFmtId="0" fontId="5" fillId="0" borderId="11" xfId="0" applyNumberFormat="1" applyFont="1" applyBorder="1" applyProtection="1"/>
    <xf numFmtId="165" fontId="5" fillId="0" borderId="21" xfId="0" applyNumberFormat="1" applyFont="1" applyBorder="1" applyProtection="1"/>
    <xf numFmtId="0" fontId="6" fillId="0" borderId="16" xfId="0" applyFont="1" applyBorder="1" applyAlignment="1" applyProtection="1">
      <alignment horizontal="center"/>
    </xf>
    <xf numFmtId="0" fontId="3" fillId="0" borderId="24" xfId="0" applyNumberFormat="1" applyFont="1" applyBorder="1" applyAlignment="1" applyProtection="1">
      <alignment vertical="top"/>
    </xf>
    <xf numFmtId="165" fontId="3" fillId="0" borderId="31" xfId="0" applyNumberFormat="1" applyFont="1" applyBorder="1" applyProtection="1"/>
    <xf numFmtId="165" fontId="3" fillId="0" borderId="32" xfId="0" applyNumberFormat="1" applyFont="1" applyBorder="1" applyProtection="1"/>
    <xf numFmtId="165" fontId="3" fillId="0" borderId="33" xfId="0" applyNumberFormat="1" applyFont="1" applyBorder="1" applyProtection="1"/>
    <xf numFmtId="165" fontId="3" fillId="0" borderId="34" xfId="0" applyNumberFormat="1" applyFont="1" applyBorder="1" applyProtection="1"/>
    <xf numFmtId="165" fontId="3" fillId="0" borderId="35" xfId="0" applyNumberFormat="1" applyFont="1" applyBorder="1" applyProtection="1"/>
    <xf numFmtId="0" fontId="3" fillId="0" borderId="11" xfId="0" applyNumberFormat="1" applyFont="1" applyBorder="1" applyProtection="1"/>
    <xf numFmtId="165" fontId="3" fillId="0" borderId="16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0" xfId="0" applyNumberFormat="1" applyFont="1" applyBorder="1" applyProtection="1"/>
    <xf numFmtId="165" fontId="3" fillId="0" borderId="22" xfId="0" applyNumberFormat="1" applyFont="1" applyBorder="1" applyProtection="1"/>
    <xf numFmtId="165" fontId="3" fillId="0" borderId="20" xfId="0" applyNumberFormat="1" applyFont="1" applyBorder="1" applyProtection="1"/>
    <xf numFmtId="0" fontId="5" fillId="0" borderId="11" xfId="0" applyNumberFormat="1" applyFont="1" applyBorder="1" applyAlignment="1" applyProtection="1">
      <alignment horizontal="left" vertical="top" wrapText="1" indent="1"/>
    </xf>
    <xf numFmtId="165" fontId="5" fillId="0" borderId="16" xfId="1" applyNumberFormat="1" applyFont="1" applyFill="1" applyBorder="1" applyProtection="1"/>
    <xf numFmtId="165" fontId="3" fillId="0" borderId="0" xfId="1" applyNumberFormat="1" applyFont="1" applyFill="1" applyBorder="1" applyProtection="1"/>
    <xf numFmtId="165" fontId="3" fillId="0" borderId="16" xfId="1" applyNumberFormat="1" applyFont="1" applyFill="1" applyBorder="1" applyProtection="1"/>
    <xf numFmtId="165" fontId="3" fillId="0" borderId="19" xfId="1" applyNumberFormat="1" applyFont="1" applyFill="1" applyBorder="1" applyProtection="1"/>
    <xf numFmtId="165" fontId="3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horizontal="left" wrapText="1"/>
    </xf>
    <xf numFmtId="165" fontId="3" fillId="0" borderId="31" xfId="0" applyNumberFormat="1" applyFont="1" applyFill="1" applyBorder="1" applyAlignment="1" applyProtection="1">
      <alignment vertical="top"/>
    </xf>
    <xf numFmtId="165" fontId="3" fillId="0" borderId="32" xfId="0" applyNumberFormat="1" applyFont="1" applyFill="1" applyBorder="1" applyAlignment="1" applyProtection="1">
      <alignment vertical="top"/>
    </xf>
    <xf numFmtId="165" fontId="3" fillId="0" borderId="33" xfId="0" applyNumberFormat="1" applyFont="1" applyFill="1" applyBorder="1" applyAlignment="1" applyProtection="1">
      <alignment vertical="top"/>
    </xf>
    <xf numFmtId="165" fontId="3" fillId="0" borderId="34" xfId="0" applyNumberFormat="1" applyFont="1" applyFill="1" applyBorder="1" applyAlignment="1" applyProtection="1">
      <alignment vertical="top"/>
    </xf>
    <xf numFmtId="165" fontId="3" fillId="0" borderId="35" xfId="0" applyNumberFormat="1" applyFont="1" applyFill="1" applyBorder="1" applyAlignment="1" applyProtection="1">
      <alignment vertical="top"/>
    </xf>
    <xf numFmtId="165" fontId="5" fillId="0" borderId="19" xfId="1" applyNumberFormat="1" applyFont="1" applyFill="1" applyBorder="1" applyProtection="1"/>
    <xf numFmtId="165" fontId="5" fillId="0" borderId="0" xfId="1" applyNumberFormat="1" applyFont="1" applyFill="1" applyBorder="1" applyProtection="1"/>
    <xf numFmtId="165" fontId="5" fillId="0" borderId="22" xfId="1" applyNumberFormat="1" applyFont="1" applyFill="1" applyBorder="1" applyProtection="1"/>
    <xf numFmtId="165" fontId="5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wrapText="1"/>
    </xf>
    <xf numFmtId="165" fontId="3" fillId="0" borderId="31" xfId="0" applyNumberFormat="1" applyFont="1" applyFill="1" applyBorder="1" applyProtection="1"/>
    <xf numFmtId="165" fontId="3" fillId="0" borderId="32" xfId="0" applyNumberFormat="1" applyFont="1" applyFill="1" applyBorder="1" applyProtection="1"/>
    <xf numFmtId="165" fontId="3" fillId="0" borderId="33" xfId="0" applyNumberFormat="1" applyFont="1" applyFill="1" applyBorder="1" applyProtection="1"/>
    <xf numFmtId="165" fontId="3" fillId="0" borderId="34" xfId="0" applyNumberFormat="1" applyFont="1" applyFill="1" applyBorder="1" applyProtection="1"/>
    <xf numFmtId="165" fontId="3" fillId="0" borderId="35" xfId="0" applyNumberFormat="1" applyFont="1" applyFill="1" applyBorder="1" applyProtection="1"/>
    <xf numFmtId="165" fontId="5" fillId="0" borderId="36" xfId="1" applyNumberFormat="1" applyFont="1" applyFill="1" applyBorder="1" applyProtection="1"/>
    <xf numFmtId="0" fontId="5" fillId="0" borderId="11" xfId="0" applyNumberFormat="1" applyFont="1" applyBorder="1" applyAlignment="1" applyProtection="1">
      <alignment horizontal="left" wrapText="1" indent="1"/>
    </xf>
    <xf numFmtId="0" fontId="3" fillId="0" borderId="37" xfId="0" applyNumberFormat="1" applyFont="1" applyBorder="1" applyProtection="1"/>
    <xf numFmtId="0" fontId="5" fillId="0" borderId="38" xfId="0" applyFont="1" applyBorder="1" applyAlignment="1" applyProtection="1">
      <alignment horizontal="center"/>
    </xf>
    <xf numFmtId="165" fontId="3" fillId="0" borderId="38" xfId="0" applyNumberFormat="1" applyFont="1" applyFill="1" applyBorder="1" applyProtection="1"/>
    <xf numFmtId="165" fontId="3" fillId="0" borderId="38" xfId="0" applyNumberFormat="1" applyFont="1" applyBorder="1" applyProtection="1"/>
    <xf numFmtId="165" fontId="3" fillId="0" borderId="39" xfId="0" applyNumberFormat="1" applyFont="1" applyFill="1" applyBorder="1" applyProtection="1"/>
    <xf numFmtId="165" fontId="3" fillId="0" borderId="40" xfId="0" applyNumberFormat="1" applyFont="1" applyFill="1" applyBorder="1" applyProtection="1"/>
    <xf numFmtId="165" fontId="3" fillId="0" borderId="41" xfId="0" applyNumberFormat="1" applyFont="1" applyBorder="1" applyProtection="1"/>
    <xf numFmtId="165" fontId="3" fillId="0" borderId="42" xfId="0" applyNumberFormat="1" applyFont="1" applyBorder="1" applyProtection="1"/>
    <xf numFmtId="165" fontId="3" fillId="0" borderId="37" xfId="0" applyNumberFormat="1" applyFont="1" applyBorder="1" applyProtection="1"/>
    <xf numFmtId="165" fontId="3" fillId="0" borderId="39" xfId="0" applyNumberFormat="1" applyFont="1" applyBorder="1" applyProtection="1"/>
    <xf numFmtId="0" fontId="5" fillId="0" borderId="0" xfId="0" applyFont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41" xfId="0" applyNumberFormat="1" applyFont="1" applyFill="1" applyBorder="1" applyProtection="1"/>
    <xf numFmtId="165" fontId="3" fillId="0" borderId="37" xfId="0" applyNumberFormat="1" applyFont="1" applyFill="1" applyBorder="1" applyProtection="1"/>
    <xf numFmtId="165" fontId="3" fillId="0" borderId="42" xfId="0" applyNumberFormat="1" applyFont="1" applyFill="1" applyBorder="1" applyProtection="1"/>
    <xf numFmtId="0" fontId="5" fillId="0" borderId="38" xfId="0" applyFont="1" applyFill="1" applyBorder="1" applyAlignment="1" applyProtection="1">
      <alignment horizontal="center"/>
    </xf>
    <xf numFmtId="0" fontId="3" fillId="0" borderId="42" xfId="0" applyFont="1" applyFill="1" applyBorder="1" applyProtection="1"/>
    <xf numFmtId="165" fontId="5" fillId="0" borderId="11" xfId="0" applyNumberFormat="1" applyFont="1" applyFill="1" applyBorder="1" applyProtection="1"/>
    <xf numFmtId="0" fontId="5" fillId="0" borderId="11" xfId="0" applyFont="1" applyFill="1" applyBorder="1" applyAlignment="1" applyProtection="1">
      <alignment horizontal="left" indent="1"/>
    </xf>
    <xf numFmtId="0" fontId="3" fillId="0" borderId="11" xfId="0" applyFont="1" applyFill="1" applyBorder="1" applyProtection="1"/>
    <xf numFmtId="0" fontId="5" fillId="0" borderId="11" xfId="0" applyFont="1" applyFill="1" applyBorder="1" applyProtection="1"/>
    <xf numFmtId="165" fontId="3" fillId="0" borderId="10" xfId="0" applyNumberFormat="1" applyFont="1" applyFill="1" applyBorder="1" applyProtection="1"/>
    <xf numFmtId="165" fontId="3" fillId="0" borderId="9" xfId="0" applyNumberFormat="1" applyFont="1" applyFill="1" applyBorder="1" applyProtection="1"/>
    <xf numFmtId="165" fontId="3" fillId="0" borderId="43" xfId="0" applyNumberFormat="1" applyFont="1" applyFill="1" applyBorder="1" applyProtection="1"/>
    <xf numFmtId="165" fontId="3" fillId="0" borderId="1" xfId="0" applyNumberFormat="1" applyFont="1" applyFill="1" applyBorder="1" applyProtection="1"/>
    <xf numFmtId="165" fontId="3" fillId="0" borderId="8" xfId="0" applyNumberFormat="1" applyFont="1" applyFill="1" applyBorder="1" applyProtection="1"/>
    <xf numFmtId="0" fontId="5" fillId="0" borderId="9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165" fontId="3" fillId="0" borderId="28" xfId="0" applyNumberFormat="1" applyFont="1" applyFill="1" applyBorder="1" applyProtection="1"/>
    <xf numFmtId="165" fontId="3" fillId="0" borderId="25" xfId="0" applyNumberFormat="1" applyFont="1" applyFill="1" applyBorder="1" applyProtection="1"/>
    <xf numFmtId="165" fontId="3" fillId="0" borderId="44" xfId="0" applyNumberFormat="1" applyFont="1" applyFill="1" applyBorder="1" applyProtection="1"/>
    <xf numFmtId="165" fontId="3" fillId="0" borderId="27" xfId="0" applyNumberFormat="1" applyFont="1" applyFill="1" applyBorder="1" applyProtection="1"/>
    <xf numFmtId="165" fontId="3" fillId="0" borderId="24" xfId="0" applyNumberFormat="1" applyFont="1" applyFill="1" applyBorder="1" applyProtection="1"/>
    <xf numFmtId="0" fontId="5" fillId="0" borderId="25" xfId="0" applyFont="1" applyFill="1" applyBorder="1" applyAlignment="1" applyProtection="1">
      <alignment horizontal="center"/>
    </xf>
    <xf numFmtId="0" fontId="3" fillId="0" borderId="24" xfId="0" applyFont="1" applyFill="1" applyBorder="1" applyProtection="1"/>
    <xf numFmtId="165" fontId="3" fillId="0" borderId="45" xfId="0" applyNumberFormat="1" applyFont="1" applyFill="1" applyBorder="1" applyProtection="1"/>
    <xf numFmtId="165" fontId="3" fillId="0" borderId="46" xfId="0" applyNumberFormat="1" applyFont="1" applyFill="1" applyBorder="1" applyProtection="1"/>
    <xf numFmtId="165" fontId="3" fillId="0" borderId="47" xfId="0" applyNumberFormat="1" applyFont="1" applyFill="1" applyBorder="1" applyProtection="1"/>
    <xf numFmtId="0" fontId="5" fillId="0" borderId="48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165" fontId="5" fillId="0" borderId="21" xfId="1" applyNumberFormat="1" applyFont="1" applyFill="1" applyBorder="1" applyProtection="1"/>
    <xf numFmtId="165" fontId="5" fillId="0" borderId="18" xfId="1" applyNumberFormat="1" applyFont="1" applyFill="1" applyBorder="1" applyProtection="1"/>
    <xf numFmtId="165" fontId="5" fillId="0" borderId="11" xfId="1" applyNumberFormat="1" applyFont="1" applyFill="1" applyBorder="1" applyProtection="1"/>
    <xf numFmtId="165" fontId="3" fillId="0" borderId="1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5" fontId="3" fillId="0" borderId="2" xfId="0" applyNumberFormat="1" applyFont="1" applyFill="1" applyBorder="1" applyAlignment="1" applyProtection="1">
      <alignment horizontal="center"/>
    </xf>
    <xf numFmtId="165" fontId="3" fillId="0" borderId="15" xfId="0" applyNumberFormat="1" applyFont="1" applyFill="1" applyBorder="1" applyAlignment="1" applyProtection="1">
      <alignment horizontal="center"/>
    </xf>
    <xf numFmtId="165" fontId="3" fillId="0" borderId="1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5" fillId="0" borderId="8" xfId="0" applyFont="1" applyFill="1" applyBorder="1" applyAlignment="1" applyProtection="1">
      <alignment horizontal="left" indent="1"/>
    </xf>
    <xf numFmtId="165" fontId="3" fillId="0" borderId="21" xfId="0" applyNumberFormat="1" applyFont="1" applyFill="1" applyBorder="1" applyProtection="1"/>
    <xf numFmtId="165" fontId="3" fillId="0" borderId="16" xfId="0" applyNumberFormat="1" applyFont="1" applyFill="1" applyBorder="1" applyProtection="1"/>
    <xf numFmtId="165" fontId="3" fillId="0" borderId="18" xfId="0" applyNumberFormat="1" applyFont="1" applyFill="1" applyBorder="1" applyProtection="1"/>
    <xf numFmtId="165" fontId="3" fillId="0" borderId="0" xfId="0" applyNumberFormat="1" applyFont="1" applyFill="1" applyBorder="1" applyProtection="1"/>
    <xf numFmtId="165" fontId="3" fillId="0" borderId="11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workbookViewId="0">
      <selection activeCell="C18" sqref="C18"/>
    </sheetView>
  </sheetViews>
  <sheetFormatPr defaultRowHeight="12.75" x14ac:dyDescent="0.2"/>
  <cols>
    <col min="1" max="1" width="35.7109375" customWidth="1"/>
    <col min="2" max="2" width="5" bestFit="1" customWidth="1"/>
    <col min="3" max="12" width="11.7109375" customWidth="1"/>
  </cols>
  <sheetData>
    <row r="1" spans="1:12" ht="19.149999999999999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1" t="s">
        <v>6</v>
      </c>
      <c r="G2" s="102"/>
      <c r="H2" s="102"/>
      <c r="I2" s="103"/>
      <c r="J2" s="104" t="s">
        <v>7</v>
      </c>
      <c r="K2" s="105"/>
      <c r="L2" s="106"/>
    </row>
    <row r="3" spans="1:12" ht="24.95" customHeight="1" x14ac:dyDescent="0.2">
      <c r="A3" s="15" t="s">
        <v>8</v>
      </c>
      <c r="B3" s="16" t="s">
        <v>9</v>
      </c>
      <c r="C3" s="17" t="s">
        <v>10</v>
      </c>
      <c r="D3" s="17" t="s">
        <v>10</v>
      </c>
      <c r="E3" s="18" t="s">
        <v>10</v>
      </c>
      <c r="F3" s="19" t="s">
        <v>11</v>
      </c>
      <c r="G3" s="17" t="s">
        <v>12</v>
      </c>
      <c r="H3" s="17" t="s">
        <v>13</v>
      </c>
      <c r="I3" s="18" t="s">
        <v>14</v>
      </c>
      <c r="J3" s="19" t="s">
        <v>15</v>
      </c>
      <c r="K3" s="17" t="s">
        <v>16</v>
      </c>
      <c r="L3" s="18" t="s">
        <v>17</v>
      </c>
    </row>
    <row r="4" spans="1:12" ht="13.5" x14ac:dyDescent="0.25">
      <c r="A4" s="20" t="s">
        <v>18</v>
      </c>
      <c r="B4" s="21" t="s">
        <v>19</v>
      </c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3.5" x14ac:dyDescent="0.25">
      <c r="A5" s="28" t="s">
        <v>20</v>
      </c>
      <c r="B5" s="29" t="s">
        <v>21</v>
      </c>
      <c r="C5" s="4">
        <v>34245439</v>
      </c>
      <c r="D5" s="4">
        <v>1109045</v>
      </c>
      <c r="E5" s="5">
        <v>7432258</v>
      </c>
      <c r="F5" s="6">
        <v>-2744283</v>
      </c>
      <c r="G5" s="4">
        <v>-2744379</v>
      </c>
      <c r="H5" s="7">
        <v>-2744379</v>
      </c>
      <c r="I5" s="8">
        <v>2158969</v>
      </c>
      <c r="J5" s="6">
        <v>-2851410</v>
      </c>
      <c r="K5" s="4">
        <v>-2882075</v>
      </c>
      <c r="L5" s="7">
        <v>-2912756</v>
      </c>
    </row>
    <row r="6" spans="1:12" ht="13.5" x14ac:dyDescent="0.25">
      <c r="A6" s="28" t="s">
        <v>22</v>
      </c>
      <c r="B6" s="29" t="s">
        <v>21</v>
      </c>
      <c r="C6" s="4">
        <v>311403267</v>
      </c>
      <c r="D6" s="4">
        <v>-43645453</v>
      </c>
      <c r="E6" s="7">
        <v>107468379</v>
      </c>
      <c r="F6" s="9">
        <v>7012294</v>
      </c>
      <c r="G6" s="4">
        <v>2323831</v>
      </c>
      <c r="H6" s="7">
        <v>2323831</v>
      </c>
      <c r="I6" s="30">
        <v>99458606</v>
      </c>
      <c r="J6" s="9">
        <v>97275</v>
      </c>
      <c r="K6" s="4">
        <v>123292</v>
      </c>
      <c r="L6" s="7">
        <v>154727</v>
      </c>
    </row>
    <row r="7" spans="1:12" ht="13.5" x14ac:dyDescent="0.25">
      <c r="A7" s="31" t="s">
        <v>23</v>
      </c>
      <c r="B7" s="29" t="s">
        <v>21</v>
      </c>
      <c r="C7" s="4">
        <v>26512866120</v>
      </c>
      <c r="D7" s="4">
        <v>24907452454</v>
      </c>
      <c r="E7" s="7">
        <v>32108736634</v>
      </c>
      <c r="F7" s="9">
        <v>36864348357</v>
      </c>
      <c r="G7" s="4">
        <v>36436716370</v>
      </c>
      <c r="H7" s="7">
        <v>36436716370</v>
      </c>
      <c r="I7" s="10">
        <v>36426943926</v>
      </c>
      <c r="J7" s="9">
        <v>39162976880</v>
      </c>
      <c r="K7" s="4">
        <v>41913904712</v>
      </c>
      <c r="L7" s="7">
        <v>44356172819</v>
      </c>
    </row>
    <row r="8" spans="1:12" ht="13.5" x14ac:dyDescent="0.25">
      <c r="A8" s="31" t="s">
        <v>24</v>
      </c>
      <c r="B8" s="29" t="s">
        <v>21</v>
      </c>
      <c r="C8" s="4">
        <v>3930047260</v>
      </c>
      <c r="D8" s="4">
        <v>129658602</v>
      </c>
      <c r="E8" s="7">
        <v>175534651</v>
      </c>
      <c r="F8" s="9">
        <v>169695557</v>
      </c>
      <c r="G8" s="4">
        <v>264518428</v>
      </c>
      <c r="H8" s="7">
        <v>264518428</v>
      </c>
      <c r="I8" s="10">
        <v>160258743</v>
      </c>
      <c r="J8" s="9">
        <v>254289277</v>
      </c>
      <c r="K8" s="4">
        <v>270307457</v>
      </c>
      <c r="L8" s="7">
        <v>2604526042</v>
      </c>
    </row>
    <row r="9" spans="1:12" ht="13.5" x14ac:dyDescent="0.25">
      <c r="A9" s="31" t="s">
        <v>25</v>
      </c>
      <c r="B9" s="29" t="s">
        <v>21</v>
      </c>
      <c r="C9" s="4">
        <v>6847793</v>
      </c>
      <c r="D9" s="4">
        <v>20218720</v>
      </c>
      <c r="E9" s="32">
        <v>21306546</v>
      </c>
      <c r="F9" s="33">
        <v>23052624</v>
      </c>
      <c r="G9" s="34">
        <v>23052624</v>
      </c>
      <c r="H9" s="32">
        <v>23052624</v>
      </c>
      <c r="I9" s="35">
        <v>17075070</v>
      </c>
      <c r="J9" s="36">
        <v>22491679</v>
      </c>
      <c r="K9" s="34">
        <v>23436330</v>
      </c>
      <c r="L9" s="32">
        <v>24420655</v>
      </c>
    </row>
    <row r="10" spans="1:12" ht="13.5" x14ac:dyDescent="0.25">
      <c r="A10" s="31" t="s">
        <v>19</v>
      </c>
      <c r="B10" s="37" t="s">
        <v>19</v>
      </c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3.5" x14ac:dyDescent="0.25">
      <c r="A11" s="31" t="s">
        <v>26</v>
      </c>
      <c r="B11" s="37" t="s">
        <v>19</v>
      </c>
      <c r="C11" s="4">
        <v>3184551</v>
      </c>
      <c r="D11" s="4">
        <v>3308269</v>
      </c>
      <c r="E11" s="7">
        <v>14122323</v>
      </c>
      <c r="F11" s="9">
        <v>14889493</v>
      </c>
      <c r="G11" s="4">
        <v>12537258</v>
      </c>
      <c r="H11" s="7">
        <v>12537258</v>
      </c>
      <c r="I11" s="10">
        <v>13690092</v>
      </c>
      <c r="J11" s="9">
        <v>16806640</v>
      </c>
      <c r="K11" s="4">
        <v>17604187</v>
      </c>
      <c r="L11" s="7">
        <v>18502965</v>
      </c>
    </row>
    <row r="12" spans="1:12" ht="13.5" x14ac:dyDescent="0.25">
      <c r="A12" s="28" t="s">
        <v>27</v>
      </c>
      <c r="B12" s="37" t="s">
        <v>19</v>
      </c>
      <c r="C12" s="4">
        <v>63142</v>
      </c>
      <c r="D12" s="4">
        <v>161793</v>
      </c>
      <c r="E12" s="7">
        <v>1722318</v>
      </c>
      <c r="F12" s="9">
        <v>7086597</v>
      </c>
      <c r="G12" s="4">
        <v>2542331</v>
      </c>
      <c r="H12" s="7">
        <v>2542331</v>
      </c>
      <c r="I12" s="10">
        <v>-536937</v>
      </c>
      <c r="J12" s="9">
        <v>4095000</v>
      </c>
      <c r="K12" s="4">
        <v>4320225</v>
      </c>
      <c r="L12" s="7">
        <v>4557837</v>
      </c>
    </row>
    <row r="13" spans="1:12" ht="13.5" x14ac:dyDescent="0.25">
      <c r="A13" s="28" t="s">
        <v>28</v>
      </c>
      <c r="B13" s="37" t="s">
        <v>19</v>
      </c>
      <c r="C13" s="4">
        <v>1381585076</v>
      </c>
      <c r="D13" s="4">
        <v>1850710538</v>
      </c>
      <c r="E13" s="7">
        <v>2025046480</v>
      </c>
      <c r="F13" s="9">
        <v>2126677494</v>
      </c>
      <c r="G13" s="4">
        <v>2074711483</v>
      </c>
      <c r="H13" s="7">
        <v>2074711483</v>
      </c>
      <c r="I13" s="10">
        <v>1995078394</v>
      </c>
      <c r="J13" s="9">
        <v>2131579517</v>
      </c>
      <c r="K13" s="4">
        <v>2218437580</v>
      </c>
      <c r="L13" s="7">
        <v>2308119712</v>
      </c>
    </row>
    <row r="14" spans="1:12" ht="13.5" x14ac:dyDescent="0.25">
      <c r="A14" s="28" t="s">
        <v>29</v>
      </c>
      <c r="B14" s="37" t="s">
        <v>19</v>
      </c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3.5" x14ac:dyDescent="0.25">
      <c r="A15" s="28" t="s">
        <v>30</v>
      </c>
      <c r="B15" s="37" t="s">
        <v>19</v>
      </c>
      <c r="C15" s="4">
        <v>137723100</v>
      </c>
      <c r="D15" s="4">
        <v>24617507</v>
      </c>
      <c r="E15" s="7">
        <v>5679819</v>
      </c>
      <c r="F15" s="9">
        <v>3186535</v>
      </c>
      <c r="G15" s="4">
        <v>6062358</v>
      </c>
      <c r="H15" s="7">
        <v>6062358</v>
      </c>
      <c r="I15" s="10">
        <v>7527729</v>
      </c>
      <c r="J15" s="9">
        <v>7206498</v>
      </c>
      <c r="K15" s="4">
        <v>7586998</v>
      </c>
      <c r="L15" s="7">
        <v>8009302</v>
      </c>
    </row>
    <row r="16" spans="1:12" ht="13.5" x14ac:dyDescent="0.25">
      <c r="A16" s="28" t="s">
        <v>31</v>
      </c>
      <c r="B16" s="37" t="s">
        <v>19</v>
      </c>
      <c r="C16" s="4">
        <v>226027</v>
      </c>
      <c r="D16" s="4">
        <v>9131</v>
      </c>
      <c r="E16" s="7">
        <v>5083</v>
      </c>
      <c r="F16" s="9">
        <v>4896</v>
      </c>
      <c r="G16" s="4">
        <v>4896</v>
      </c>
      <c r="H16" s="7">
        <v>4896</v>
      </c>
      <c r="I16" s="10">
        <v>6025</v>
      </c>
      <c r="J16" s="9">
        <v>4896</v>
      </c>
      <c r="K16" s="4">
        <v>4896</v>
      </c>
      <c r="L16" s="7">
        <v>4896</v>
      </c>
    </row>
    <row r="17" spans="1:12" ht="13.5" x14ac:dyDescent="0.25">
      <c r="A17" s="31" t="s">
        <v>32</v>
      </c>
      <c r="B17" s="29" t="s">
        <v>19</v>
      </c>
      <c r="C17" s="4">
        <v>-237364</v>
      </c>
      <c r="D17" s="4">
        <v>996913</v>
      </c>
      <c r="E17" s="7">
        <v>755074</v>
      </c>
      <c r="F17" s="9">
        <v>2570236</v>
      </c>
      <c r="G17" s="4">
        <v>2570236</v>
      </c>
      <c r="H17" s="7">
        <v>2570236</v>
      </c>
      <c r="I17" s="10">
        <v>4105207</v>
      </c>
      <c r="J17" s="9">
        <v>2694110</v>
      </c>
      <c r="K17" s="4">
        <v>2870430</v>
      </c>
      <c r="L17" s="7">
        <v>3059490</v>
      </c>
    </row>
    <row r="18" spans="1:12" ht="13.5" x14ac:dyDescent="0.25">
      <c r="A18" s="28" t="s">
        <v>33</v>
      </c>
      <c r="B18" s="37" t="s">
        <v>19</v>
      </c>
      <c r="C18" s="4">
        <v>4180904387</v>
      </c>
      <c r="D18" s="4">
        <v>4387793926</v>
      </c>
      <c r="E18" s="7">
        <v>7331202977</v>
      </c>
      <c r="F18" s="9">
        <v>9056752702</v>
      </c>
      <c r="G18" s="4">
        <v>9937474059</v>
      </c>
      <c r="H18" s="7">
        <v>9937474059</v>
      </c>
      <c r="I18" s="10">
        <v>8581907728</v>
      </c>
      <c r="J18" s="9">
        <v>9886972322</v>
      </c>
      <c r="K18" s="4">
        <v>10937620418</v>
      </c>
      <c r="L18" s="7">
        <v>10576561459</v>
      </c>
    </row>
    <row r="19" spans="1:12" ht="13.5" x14ac:dyDescent="0.25">
      <c r="A19" s="28" t="s">
        <v>34</v>
      </c>
      <c r="B19" s="37" t="s">
        <v>21</v>
      </c>
      <c r="C19" s="4">
        <v>429617632</v>
      </c>
      <c r="D19" s="4">
        <v>84904671</v>
      </c>
      <c r="E19" s="32">
        <v>194055029</v>
      </c>
      <c r="F19" s="33">
        <v>626434413</v>
      </c>
      <c r="G19" s="34">
        <v>646106778</v>
      </c>
      <c r="H19" s="32">
        <v>646106778</v>
      </c>
      <c r="I19" s="35">
        <v>174184972</v>
      </c>
      <c r="J19" s="36">
        <v>334910033</v>
      </c>
      <c r="K19" s="34">
        <v>252646930</v>
      </c>
      <c r="L19" s="32">
        <v>298427705</v>
      </c>
    </row>
    <row r="20" spans="1:12" ht="13.5" x14ac:dyDescent="0.25">
      <c r="A20" s="28" t="s">
        <v>35</v>
      </c>
      <c r="B20" s="37" t="s">
        <v>19</v>
      </c>
      <c r="C20" s="4">
        <v>6709263</v>
      </c>
      <c r="D20" s="4">
        <v>16845499</v>
      </c>
      <c r="E20" s="7">
        <v>123154400</v>
      </c>
      <c r="F20" s="9">
        <v>55265</v>
      </c>
      <c r="G20" s="4">
        <v>3055266</v>
      </c>
      <c r="H20" s="38">
        <v>3055266</v>
      </c>
      <c r="I20" s="10">
        <v>8323648</v>
      </c>
      <c r="J20" s="9">
        <v>2096502487</v>
      </c>
      <c r="K20" s="4">
        <v>2103438821</v>
      </c>
      <c r="L20" s="7">
        <v>2110590091</v>
      </c>
    </row>
    <row r="21" spans="1:12" ht="25.5" x14ac:dyDescent="0.2">
      <c r="A21" s="39" t="s">
        <v>36</v>
      </c>
      <c r="B21" s="40" t="s">
        <v>19</v>
      </c>
      <c r="C21" s="41">
        <f t="shared" ref="C21:L21" si="0">SUM(C5:C20)</f>
        <v>36935185693</v>
      </c>
      <c r="D21" s="41">
        <f t="shared" si="0"/>
        <v>31384141615</v>
      </c>
      <c r="E21" s="42">
        <f t="shared" si="0"/>
        <v>42116221971</v>
      </c>
      <c r="F21" s="43">
        <f t="shared" si="0"/>
        <v>48899022180</v>
      </c>
      <c r="G21" s="41">
        <f t="shared" si="0"/>
        <v>49408931539</v>
      </c>
      <c r="H21" s="44">
        <f t="shared" si="0"/>
        <v>49408931539</v>
      </c>
      <c r="I21" s="45">
        <f t="shared" si="0"/>
        <v>47490182172</v>
      </c>
      <c r="J21" s="46">
        <f t="shared" si="0"/>
        <v>53917775204</v>
      </c>
      <c r="K21" s="41">
        <f t="shared" si="0"/>
        <v>57749420201</v>
      </c>
      <c r="L21" s="42">
        <f t="shared" si="0"/>
        <v>62310194944</v>
      </c>
    </row>
    <row r="22" spans="1:12" ht="5.0999999999999996" customHeight="1" x14ac:dyDescent="0.25">
      <c r="A22" s="47" t="s">
        <v>37</v>
      </c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3.5" x14ac:dyDescent="0.25">
      <c r="A23" s="20" t="s">
        <v>38</v>
      </c>
      <c r="B23" s="49" t="s">
        <v>19</v>
      </c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3.5" x14ac:dyDescent="0.25">
      <c r="A24" s="31" t="s">
        <v>39</v>
      </c>
      <c r="B24" s="29" t="s">
        <v>21</v>
      </c>
      <c r="C24" s="4">
        <v>5789387327</v>
      </c>
      <c r="D24" s="4">
        <v>6178827136</v>
      </c>
      <c r="E24" s="7">
        <v>8266637343</v>
      </c>
      <c r="F24" s="8">
        <v>8825133035</v>
      </c>
      <c r="G24" s="4">
        <v>9030155656</v>
      </c>
      <c r="H24" s="30">
        <v>9030155656</v>
      </c>
      <c r="I24" s="10">
        <v>9358478917</v>
      </c>
      <c r="J24" s="9">
        <v>9753926770</v>
      </c>
      <c r="K24" s="4">
        <v>10455415162</v>
      </c>
      <c r="L24" s="7">
        <v>10646301501</v>
      </c>
    </row>
    <row r="25" spans="1:12" ht="13.5" x14ac:dyDescent="0.25">
      <c r="A25" s="31" t="s">
        <v>40</v>
      </c>
      <c r="B25" s="29" t="s">
        <v>19</v>
      </c>
      <c r="C25" s="4">
        <v>0</v>
      </c>
      <c r="D25" s="4">
        <v>0</v>
      </c>
      <c r="E25" s="7">
        <v>0</v>
      </c>
      <c r="F25" s="9">
        <v>0</v>
      </c>
      <c r="G25" s="4">
        <v>0</v>
      </c>
      <c r="H25" s="7">
        <v>0</v>
      </c>
      <c r="I25" s="10">
        <v>0</v>
      </c>
      <c r="J25" s="9">
        <v>0</v>
      </c>
      <c r="K25" s="4">
        <v>0</v>
      </c>
      <c r="L25" s="7">
        <v>0</v>
      </c>
    </row>
    <row r="26" spans="1:12" ht="13.5" x14ac:dyDescent="0.25">
      <c r="A26" s="31" t="s">
        <v>41</v>
      </c>
      <c r="B26" s="29" t="s">
        <v>42</v>
      </c>
      <c r="C26" s="4">
        <v>5310179794</v>
      </c>
      <c r="D26" s="4">
        <v>5090802440</v>
      </c>
      <c r="E26" s="7">
        <v>8622762690</v>
      </c>
      <c r="F26" s="9">
        <v>5088832141</v>
      </c>
      <c r="G26" s="4">
        <v>5538521829</v>
      </c>
      <c r="H26" s="7">
        <v>5538521829</v>
      </c>
      <c r="I26" s="10">
        <v>4276182330</v>
      </c>
      <c r="J26" s="9">
        <v>5672904963</v>
      </c>
      <c r="K26" s="4">
        <v>5705489764</v>
      </c>
      <c r="L26" s="7">
        <v>5794258302</v>
      </c>
    </row>
    <row r="27" spans="1:12" ht="13.5" x14ac:dyDescent="0.25">
      <c r="A27" s="31" t="s">
        <v>43</v>
      </c>
      <c r="B27" s="29" t="s">
        <v>21</v>
      </c>
      <c r="C27" s="4">
        <v>2832620625</v>
      </c>
      <c r="D27" s="4">
        <v>3063658198</v>
      </c>
      <c r="E27" s="7">
        <v>4338450036</v>
      </c>
      <c r="F27" s="8">
        <v>3711563490</v>
      </c>
      <c r="G27" s="4">
        <v>3739851714</v>
      </c>
      <c r="H27" s="30">
        <v>3739851714</v>
      </c>
      <c r="I27" s="10">
        <v>2541962290</v>
      </c>
      <c r="J27" s="9">
        <v>3979580387</v>
      </c>
      <c r="K27" s="4">
        <v>4179353174</v>
      </c>
      <c r="L27" s="7">
        <v>4195005206</v>
      </c>
    </row>
    <row r="28" spans="1:12" ht="13.5" x14ac:dyDescent="0.25">
      <c r="A28" s="31" t="s">
        <v>44</v>
      </c>
      <c r="B28" s="29" t="s">
        <v>19</v>
      </c>
      <c r="C28" s="4">
        <v>510782562</v>
      </c>
      <c r="D28" s="4">
        <v>245062042</v>
      </c>
      <c r="E28" s="7">
        <v>556821760</v>
      </c>
      <c r="F28" s="9">
        <v>591612005</v>
      </c>
      <c r="G28" s="4">
        <v>571305148</v>
      </c>
      <c r="H28" s="7">
        <v>571305148</v>
      </c>
      <c r="I28" s="10">
        <v>559610387</v>
      </c>
      <c r="J28" s="9">
        <v>604859113</v>
      </c>
      <c r="K28" s="4">
        <v>627967194</v>
      </c>
      <c r="L28" s="7">
        <v>649076329</v>
      </c>
    </row>
    <row r="29" spans="1:12" ht="13.5" x14ac:dyDescent="0.25">
      <c r="A29" s="31" t="s">
        <v>45</v>
      </c>
      <c r="B29" s="29" t="s">
        <v>21</v>
      </c>
      <c r="C29" s="4">
        <v>376650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3.5" x14ac:dyDescent="0.25">
      <c r="A30" s="31" t="s">
        <v>46</v>
      </c>
      <c r="B30" s="29" t="s">
        <v>47</v>
      </c>
      <c r="C30" s="4">
        <v>17326905856</v>
      </c>
      <c r="D30" s="4">
        <v>22260026202</v>
      </c>
      <c r="E30" s="7">
        <v>26941868230</v>
      </c>
      <c r="F30" s="9">
        <v>28543790220</v>
      </c>
      <c r="G30" s="4">
        <v>28136400294</v>
      </c>
      <c r="H30" s="7">
        <v>28136400294</v>
      </c>
      <c r="I30" s="10">
        <v>28060167003</v>
      </c>
      <c r="J30" s="9">
        <v>29250213783</v>
      </c>
      <c r="K30" s="4">
        <v>31204205798</v>
      </c>
      <c r="L30" s="7">
        <v>32365574889</v>
      </c>
    </row>
    <row r="31" spans="1:12" ht="13.5" x14ac:dyDescent="0.25">
      <c r="A31" s="31" t="s">
        <v>48</v>
      </c>
      <c r="B31" s="29" t="s">
        <v>19</v>
      </c>
      <c r="C31" s="4">
        <v>4214277868</v>
      </c>
      <c r="D31" s="4">
        <v>4221701446</v>
      </c>
      <c r="E31" s="7">
        <v>5567838794</v>
      </c>
      <c r="F31" s="8">
        <v>5232160188</v>
      </c>
      <c r="G31" s="4">
        <v>5845350213</v>
      </c>
      <c r="H31" s="30">
        <v>5845350213</v>
      </c>
      <c r="I31" s="10">
        <v>5043157280</v>
      </c>
      <c r="J31" s="9">
        <v>5645838361</v>
      </c>
      <c r="K31" s="4">
        <v>5993694028</v>
      </c>
      <c r="L31" s="7">
        <v>6273054960</v>
      </c>
    </row>
    <row r="32" spans="1:12" ht="13.5" x14ac:dyDescent="0.25">
      <c r="A32" s="31" t="s">
        <v>33</v>
      </c>
      <c r="B32" s="29" t="s">
        <v>19</v>
      </c>
      <c r="C32" s="4">
        <v>889263764</v>
      </c>
      <c r="D32" s="4">
        <v>1067886459</v>
      </c>
      <c r="E32" s="7">
        <v>634333602</v>
      </c>
      <c r="F32" s="9">
        <v>727346450</v>
      </c>
      <c r="G32" s="4">
        <v>527603905</v>
      </c>
      <c r="H32" s="7">
        <v>527603905</v>
      </c>
      <c r="I32" s="10">
        <v>482673520</v>
      </c>
      <c r="J32" s="9">
        <v>683973239</v>
      </c>
      <c r="K32" s="4">
        <v>737305059</v>
      </c>
      <c r="L32" s="7">
        <v>788523071</v>
      </c>
    </row>
    <row r="33" spans="1:12" ht="13.5" x14ac:dyDescent="0.25">
      <c r="A33" s="31" t="s">
        <v>49</v>
      </c>
      <c r="B33" s="29" t="s">
        <v>50</v>
      </c>
      <c r="C33" s="4">
        <v>2138349661</v>
      </c>
      <c r="D33" s="4">
        <v>1401747791</v>
      </c>
      <c r="E33" s="7">
        <v>1971225175</v>
      </c>
      <c r="F33" s="8">
        <v>1800065552</v>
      </c>
      <c r="G33" s="4">
        <v>1976519969</v>
      </c>
      <c r="H33" s="7">
        <v>1976519969</v>
      </c>
      <c r="I33" s="10">
        <v>1940168914</v>
      </c>
      <c r="J33" s="9">
        <v>2232753405</v>
      </c>
      <c r="K33" s="4">
        <v>2473780219</v>
      </c>
      <c r="L33" s="7">
        <v>2375768614</v>
      </c>
    </row>
    <row r="34" spans="1:12" ht="13.5" x14ac:dyDescent="0.25">
      <c r="A34" s="28" t="s">
        <v>51</v>
      </c>
      <c r="B34" s="37" t="s">
        <v>19</v>
      </c>
      <c r="C34" s="4">
        <v>99885430</v>
      </c>
      <c r="D34" s="4">
        <v>79467567</v>
      </c>
      <c r="E34" s="7">
        <v>217696313</v>
      </c>
      <c r="F34" s="9">
        <v>164247739</v>
      </c>
      <c r="G34" s="4">
        <v>170060001</v>
      </c>
      <c r="H34" s="7">
        <v>170060001</v>
      </c>
      <c r="I34" s="10">
        <v>83492885</v>
      </c>
      <c r="J34" s="9">
        <v>1995026259</v>
      </c>
      <c r="K34" s="4">
        <v>1930159897</v>
      </c>
      <c r="L34" s="7">
        <v>1970627045</v>
      </c>
    </row>
    <row r="35" spans="1:12" x14ac:dyDescent="0.2">
      <c r="A35" s="50" t="s">
        <v>52</v>
      </c>
      <c r="B35" s="40" t="s">
        <v>19</v>
      </c>
      <c r="C35" s="41">
        <f>SUM(C24:C34)</f>
        <v>39112029537</v>
      </c>
      <c r="D35" s="41">
        <f t="shared" ref="D35:L35" si="1">SUM(D24:D34)</f>
        <v>43609179281</v>
      </c>
      <c r="E35" s="42">
        <f t="shared" si="1"/>
        <v>57117633943</v>
      </c>
      <c r="F35" s="43">
        <f t="shared" si="1"/>
        <v>54684750820</v>
      </c>
      <c r="G35" s="41">
        <f t="shared" si="1"/>
        <v>55535768729</v>
      </c>
      <c r="H35" s="42">
        <f t="shared" si="1"/>
        <v>55535768729</v>
      </c>
      <c r="I35" s="45">
        <f t="shared" si="1"/>
        <v>52345893526</v>
      </c>
      <c r="J35" s="46">
        <f t="shared" si="1"/>
        <v>59819076280</v>
      </c>
      <c r="K35" s="41">
        <f t="shared" si="1"/>
        <v>63307370295</v>
      </c>
      <c r="L35" s="42">
        <f t="shared" si="1"/>
        <v>65058189917</v>
      </c>
    </row>
    <row r="36" spans="1:12" ht="5.0999999999999996" customHeight="1" x14ac:dyDescent="0.25">
      <c r="A36" s="47" t="s">
        <v>37</v>
      </c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3.5" x14ac:dyDescent="0.25">
      <c r="A37" s="56" t="s">
        <v>53</v>
      </c>
      <c r="B37" s="37" t="s">
        <v>19</v>
      </c>
      <c r="C37" s="57">
        <f>+C21-C35</f>
        <v>-2176843844</v>
      </c>
      <c r="D37" s="57">
        <f t="shared" ref="D37:L37" si="2">+D21-D35</f>
        <v>-12225037666</v>
      </c>
      <c r="E37" s="58">
        <f t="shared" si="2"/>
        <v>-15001411972</v>
      </c>
      <c r="F37" s="59">
        <f t="shared" si="2"/>
        <v>-5785728640</v>
      </c>
      <c r="G37" s="57">
        <f t="shared" si="2"/>
        <v>-6126837190</v>
      </c>
      <c r="H37" s="58">
        <f t="shared" si="2"/>
        <v>-6126837190</v>
      </c>
      <c r="I37" s="60">
        <f t="shared" si="2"/>
        <v>-4855711354</v>
      </c>
      <c r="J37" s="61">
        <f t="shared" si="2"/>
        <v>-5901301076</v>
      </c>
      <c r="K37" s="57">
        <f t="shared" si="2"/>
        <v>-5557950094</v>
      </c>
      <c r="L37" s="58">
        <f t="shared" si="2"/>
        <v>-2747994973</v>
      </c>
    </row>
    <row r="38" spans="1:12" ht="21" customHeight="1" x14ac:dyDescent="0.25">
      <c r="A38" s="62" t="s">
        <v>54</v>
      </c>
      <c r="B38" s="37" t="s">
        <v>19</v>
      </c>
      <c r="C38" s="4">
        <v>4592413510</v>
      </c>
      <c r="D38" s="4">
        <v>6568931944</v>
      </c>
      <c r="E38" s="7">
        <v>7170301856</v>
      </c>
      <c r="F38" s="9">
        <v>9329118787</v>
      </c>
      <c r="G38" s="4">
        <v>9862198664</v>
      </c>
      <c r="H38" s="7">
        <v>9862198664</v>
      </c>
      <c r="I38" s="10">
        <v>5588122771</v>
      </c>
      <c r="J38" s="9">
        <v>10750720711</v>
      </c>
      <c r="K38" s="4">
        <v>11102750483</v>
      </c>
      <c r="L38" s="7">
        <v>11110434660</v>
      </c>
    </row>
    <row r="39" spans="1:12" ht="56.1" customHeight="1" x14ac:dyDescent="0.25">
      <c r="A39" s="62" t="s">
        <v>55</v>
      </c>
      <c r="B39" s="37" t="s">
        <v>56</v>
      </c>
      <c r="C39" s="34">
        <v>250324716</v>
      </c>
      <c r="D39" s="4">
        <v>117307268</v>
      </c>
      <c r="E39" s="32">
        <v>259609070</v>
      </c>
      <c r="F39" s="33">
        <v>100898438</v>
      </c>
      <c r="G39" s="34">
        <v>85906790</v>
      </c>
      <c r="H39" s="32">
        <v>85906790</v>
      </c>
      <c r="I39" s="35">
        <v>237208523</v>
      </c>
      <c r="J39" s="36">
        <v>44226991</v>
      </c>
      <c r="K39" s="34">
        <v>44682809</v>
      </c>
      <c r="L39" s="32">
        <v>46941286</v>
      </c>
    </row>
    <row r="40" spans="1:12" ht="13.5" x14ac:dyDescent="0.25">
      <c r="A40" s="28" t="s">
        <v>57</v>
      </c>
      <c r="B40" s="37" t="s">
        <v>19</v>
      </c>
      <c r="C40" s="63">
        <v>530102057</v>
      </c>
      <c r="D40" s="4">
        <v>62568518</v>
      </c>
      <c r="E40" s="7">
        <v>165029344</v>
      </c>
      <c r="F40" s="64">
        <v>15461982</v>
      </c>
      <c r="G40" s="65">
        <v>44028574</v>
      </c>
      <c r="H40" s="66">
        <v>44028574</v>
      </c>
      <c r="I40" s="10">
        <v>309274</v>
      </c>
      <c r="J40" s="67">
        <v>6731000</v>
      </c>
      <c r="K40" s="65">
        <v>8554400</v>
      </c>
      <c r="L40" s="66">
        <v>8931190</v>
      </c>
    </row>
    <row r="41" spans="1:12" ht="25.5" x14ac:dyDescent="0.25">
      <c r="A41" s="68" t="s">
        <v>58</v>
      </c>
      <c r="B41" s="37" t="s">
        <v>19</v>
      </c>
      <c r="C41" s="69">
        <f>SUM(C37:C40)</f>
        <v>3195996439</v>
      </c>
      <c r="D41" s="69">
        <f t="shared" ref="D41:L41" si="3">SUM(D37:D40)</f>
        <v>-5476229936</v>
      </c>
      <c r="E41" s="70">
        <f t="shared" si="3"/>
        <v>-7406471702</v>
      </c>
      <c r="F41" s="71">
        <f t="shared" si="3"/>
        <v>3659750567</v>
      </c>
      <c r="G41" s="69">
        <f t="shared" si="3"/>
        <v>3865296838</v>
      </c>
      <c r="H41" s="70">
        <f t="shared" si="3"/>
        <v>3865296838</v>
      </c>
      <c r="I41" s="72">
        <f t="shared" si="3"/>
        <v>969929214</v>
      </c>
      <c r="J41" s="73">
        <f t="shared" si="3"/>
        <v>4900377626</v>
      </c>
      <c r="K41" s="69">
        <f t="shared" si="3"/>
        <v>5598037598</v>
      </c>
      <c r="L41" s="70">
        <f t="shared" si="3"/>
        <v>8418312163</v>
      </c>
    </row>
    <row r="42" spans="1:12" ht="13.5" x14ac:dyDescent="0.25">
      <c r="A42" s="28" t="s">
        <v>59</v>
      </c>
      <c r="B42" s="37" t="s">
        <v>19</v>
      </c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3.5" x14ac:dyDescent="0.25">
      <c r="A43" s="78" t="s">
        <v>60</v>
      </c>
      <c r="B43" s="37" t="s">
        <v>19</v>
      </c>
      <c r="C43" s="79">
        <f>+C41-C42</f>
        <v>3195996439</v>
      </c>
      <c r="D43" s="79">
        <f t="shared" ref="D43:L43" si="4">+D41-D42</f>
        <v>-5476229936</v>
      </c>
      <c r="E43" s="80">
        <f t="shared" si="4"/>
        <v>-7406471702</v>
      </c>
      <c r="F43" s="81">
        <f t="shared" si="4"/>
        <v>3659750567</v>
      </c>
      <c r="G43" s="79">
        <f t="shared" si="4"/>
        <v>3865296838</v>
      </c>
      <c r="H43" s="80">
        <f t="shared" si="4"/>
        <v>3865296838</v>
      </c>
      <c r="I43" s="82">
        <f t="shared" si="4"/>
        <v>969929214</v>
      </c>
      <c r="J43" s="83">
        <f t="shared" si="4"/>
        <v>4900377626</v>
      </c>
      <c r="K43" s="79">
        <f t="shared" si="4"/>
        <v>5598037598</v>
      </c>
      <c r="L43" s="80">
        <f t="shared" si="4"/>
        <v>8418312163</v>
      </c>
    </row>
    <row r="44" spans="1:12" ht="13.5" x14ac:dyDescent="0.25">
      <c r="A44" s="28" t="s">
        <v>61</v>
      </c>
      <c r="B44" s="37" t="s">
        <v>19</v>
      </c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3.5" x14ac:dyDescent="0.25">
      <c r="A45" s="78" t="s">
        <v>62</v>
      </c>
      <c r="B45" s="37" t="s">
        <v>19</v>
      </c>
      <c r="C45" s="69">
        <f>SUM(C43:C44)</f>
        <v>3195996439</v>
      </c>
      <c r="D45" s="69">
        <f t="shared" ref="D45:L45" si="5">SUM(D43:D44)</f>
        <v>-5476229936</v>
      </c>
      <c r="E45" s="70">
        <f t="shared" si="5"/>
        <v>-7406471702</v>
      </c>
      <c r="F45" s="71">
        <f t="shared" si="5"/>
        <v>3659750567</v>
      </c>
      <c r="G45" s="69">
        <f t="shared" si="5"/>
        <v>3865296838</v>
      </c>
      <c r="H45" s="70">
        <f t="shared" si="5"/>
        <v>3865296838</v>
      </c>
      <c r="I45" s="72">
        <f t="shared" si="5"/>
        <v>969929214</v>
      </c>
      <c r="J45" s="73">
        <f t="shared" si="5"/>
        <v>4900377626</v>
      </c>
      <c r="K45" s="69">
        <f t="shared" si="5"/>
        <v>5598037598</v>
      </c>
      <c r="L45" s="70">
        <f t="shared" si="5"/>
        <v>8418312163</v>
      </c>
    </row>
    <row r="46" spans="1:12" ht="13.5" x14ac:dyDescent="0.25">
      <c r="A46" s="85" t="s">
        <v>63</v>
      </c>
      <c r="B46" s="37" t="s">
        <v>64</v>
      </c>
      <c r="C46" s="63">
        <v>36101402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3.5" x14ac:dyDescent="0.25">
      <c r="A47" s="86" t="s">
        <v>65</v>
      </c>
      <c r="B47" s="87" t="s">
        <v>19</v>
      </c>
      <c r="C47" s="88">
        <f>SUM(C45:C46)</f>
        <v>3232097841</v>
      </c>
      <c r="D47" s="89">
        <f t="shared" ref="D47:L47" si="6">SUM(D45:D46)</f>
        <v>-5476229936</v>
      </c>
      <c r="E47" s="90">
        <f t="shared" si="6"/>
        <v>-7406471702</v>
      </c>
      <c r="F47" s="91">
        <f t="shared" si="6"/>
        <v>3659750567</v>
      </c>
      <c r="G47" s="89">
        <f t="shared" si="6"/>
        <v>3865296838</v>
      </c>
      <c r="H47" s="92">
        <f t="shared" si="6"/>
        <v>3865296838</v>
      </c>
      <c r="I47" s="93">
        <f t="shared" si="6"/>
        <v>969929214</v>
      </c>
      <c r="J47" s="94">
        <f t="shared" si="6"/>
        <v>4900377626</v>
      </c>
      <c r="K47" s="89">
        <f t="shared" si="6"/>
        <v>5598037598</v>
      </c>
      <c r="L47" s="95">
        <f t="shared" si="6"/>
        <v>8418312163</v>
      </c>
    </row>
    <row r="48" spans="1:12" ht="13.5" x14ac:dyDescent="0.25">
      <c r="A48" s="1" t="s">
        <v>66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3.5" x14ac:dyDescent="0.25">
      <c r="A49" s="97" t="s">
        <v>67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3.5" x14ac:dyDescent="0.25">
      <c r="A50" s="3" t="s">
        <v>68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3.5" x14ac:dyDescent="0.25">
      <c r="A51" s="3" t="s">
        <v>69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3.5" x14ac:dyDescent="0.25">
      <c r="A52" s="3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3.5" x14ac:dyDescent="0.25">
      <c r="A53" s="3" t="s">
        <v>71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3.5" x14ac:dyDescent="0.25">
      <c r="A54" s="3" t="s">
        <v>72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3.5" x14ac:dyDescent="0.25">
      <c r="A55" s="3" t="s">
        <v>73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3.5" x14ac:dyDescent="0.25">
      <c r="A56" s="3" t="s">
        <v>74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3.5" x14ac:dyDescent="0.2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3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workbookViewId="0">
      <selection activeCell="H28" sqref="H28"/>
    </sheetView>
  </sheetViews>
  <sheetFormatPr defaultRowHeight="12.75" x14ac:dyDescent="0.2"/>
  <cols>
    <col min="1" max="1" width="35.7109375" customWidth="1"/>
    <col min="2" max="2" width="3.42578125" bestFit="1" customWidth="1"/>
    <col min="3" max="12" width="9.7109375" customWidth="1"/>
  </cols>
  <sheetData>
    <row r="1" spans="1:12" ht="38.450000000000003" customHeight="1" x14ac:dyDescent="0.25">
      <c r="A1" s="146" t="s">
        <v>119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99" t="s">
        <v>5</v>
      </c>
      <c r="F2" s="101" t="s">
        <v>6</v>
      </c>
      <c r="G2" s="102"/>
      <c r="H2" s="102"/>
      <c r="I2" s="102"/>
      <c r="J2" s="104" t="s">
        <v>7</v>
      </c>
      <c r="K2" s="105"/>
      <c r="L2" s="106"/>
    </row>
    <row r="3" spans="1:12" ht="24.95" customHeight="1" x14ac:dyDescent="0.2">
      <c r="A3" s="15" t="s">
        <v>8</v>
      </c>
      <c r="B3" s="145" t="s">
        <v>9</v>
      </c>
      <c r="C3" s="17" t="s">
        <v>10</v>
      </c>
      <c r="D3" s="17" t="s">
        <v>10</v>
      </c>
      <c r="E3" s="18" t="s">
        <v>10</v>
      </c>
      <c r="F3" s="19" t="s">
        <v>11</v>
      </c>
      <c r="G3" s="17" t="s">
        <v>12</v>
      </c>
      <c r="H3" s="18" t="s">
        <v>13</v>
      </c>
      <c r="I3" s="144" t="s">
        <v>14</v>
      </c>
      <c r="J3" s="19" t="s">
        <v>15</v>
      </c>
      <c r="K3" s="17" t="s">
        <v>16</v>
      </c>
      <c r="L3" s="18" t="s">
        <v>17</v>
      </c>
    </row>
    <row r="4" spans="1:12" ht="13.5" x14ac:dyDescent="0.25">
      <c r="A4" s="114" t="s">
        <v>118</v>
      </c>
      <c r="B4" s="143" t="s">
        <v>19</v>
      </c>
      <c r="C4" s="139"/>
      <c r="D4" s="139"/>
      <c r="E4" s="138"/>
      <c r="F4" s="142"/>
      <c r="G4" s="139"/>
      <c r="H4" s="138"/>
      <c r="I4" s="141"/>
      <c r="J4" s="140"/>
      <c r="K4" s="139"/>
      <c r="L4" s="138"/>
    </row>
    <row r="5" spans="1:12" ht="13.5" x14ac:dyDescent="0.25">
      <c r="A5" s="114" t="s">
        <v>117</v>
      </c>
      <c r="B5" s="29" t="s">
        <v>19</v>
      </c>
      <c r="C5" s="4"/>
      <c r="D5" s="4"/>
      <c r="E5" s="30"/>
      <c r="F5" s="112"/>
      <c r="G5" s="4"/>
      <c r="H5" s="30"/>
      <c r="I5" s="8"/>
      <c r="J5" s="6"/>
      <c r="K5" s="4"/>
      <c r="L5" s="30"/>
    </row>
    <row r="6" spans="1:12" ht="13.5" x14ac:dyDescent="0.25">
      <c r="A6" s="113" t="s">
        <v>116</v>
      </c>
      <c r="B6" s="29" t="s">
        <v>19</v>
      </c>
      <c r="C6" s="4">
        <v>-126852576</v>
      </c>
      <c r="D6" s="4">
        <v>-1635391183</v>
      </c>
      <c r="E6" s="30">
        <v>-5642369297</v>
      </c>
      <c r="F6" s="112">
        <v>-861573359</v>
      </c>
      <c r="G6" s="4">
        <v>2391669470</v>
      </c>
      <c r="H6" s="30">
        <v>2391669470</v>
      </c>
      <c r="I6" s="8">
        <v>-6192046062</v>
      </c>
      <c r="J6" s="6">
        <v>3231337650</v>
      </c>
      <c r="K6" s="4">
        <v>2173341619</v>
      </c>
      <c r="L6" s="30">
        <v>830147921</v>
      </c>
    </row>
    <row r="7" spans="1:12" ht="13.5" x14ac:dyDescent="0.25">
      <c r="A7" s="113" t="s">
        <v>115</v>
      </c>
      <c r="B7" s="29" t="s">
        <v>9</v>
      </c>
      <c r="C7" s="4">
        <v>36055819</v>
      </c>
      <c r="D7" s="4">
        <v>2468775</v>
      </c>
      <c r="E7" s="30">
        <v>80087501</v>
      </c>
      <c r="F7" s="112">
        <v>5000000</v>
      </c>
      <c r="G7" s="4">
        <v>9996561</v>
      </c>
      <c r="H7" s="30">
        <v>9996561</v>
      </c>
      <c r="I7" s="8">
        <v>133381385</v>
      </c>
      <c r="J7" s="6">
        <v>122390059</v>
      </c>
      <c r="K7" s="4">
        <v>122390059</v>
      </c>
      <c r="L7" s="30">
        <v>0</v>
      </c>
    </row>
    <row r="8" spans="1:12" ht="13.5" x14ac:dyDescent="0.25">
      <c r="A8" s="113" t="s">
        <v>114</v>
      </c>
      <c r="B8" s="29" t="s">
        <v>9</v>
      </c>
      <c r="C8" s="4">
        <v>8841136573</v>
      </c>
      <c r="D8" s="4">
        <v>8242443665</v>
      </c>
      <c r="E8" s="30">
        <v>11097945492</v>
      </c>
      <c r="F8" s="112">
        <v>4802516736</v>
      </c>
      <c r="G8" s="4">
        <v>5120514912</v>
      </c>
      <c r="H8" s="30">
        <v>5120514912</v>
      </c>
      <c r="I8" s="8">
        <v>20150346618</v>
      </c>
      <c r="J8" s="6">
        <v>9665146024</v>
      </c>
      <c r="K8" s="4">
        <v>11029618769</v>
      </c>
      <c r="L8" s="30">
        <v>13195706801</v>
      </c>
    </row>
    <row r="9" spans="1:12" ht="13.5" x14ac:dyDescent="0.25">
      <c r="A9" s="113" t="s">
        <v>113</v>
      </c>
      <c r="B9" s="29" t="s">
        <v>19</v>
      </c>
      <c r="C9" s="4">
        <v>12408672603</v>
      </c>
      <c r="D9" s="4">
        <v>1201214590</v>
      </c>
      <c r="E9" s="30">
        <v>2375432481</v>
      </c>
      <c r="F9" s="112">
        <v>239247928</v>
      </c>
      <c r="G9" s="4">
        <v>298566813</v>
      </c>
      <c r="H9" s="30">
        <v>298566813</v>
      </c>
      <c r="I9" s="8">
        <v>3307449790</v>
      </c>
      <c r="J9" s="6">
        <v>290615519</v>
      </c>
      <c r="K9" s="4">
        <v>226723689</v>
      </c>
      <c r="L9" s="30">
        <v>222169535</v>
      </c>
    </row>
    <row r="10" spans="1:12" ht="13.5" x14ac:dyDescent="0.25">
      <c r="A10" s="113" t="s">
        <v>112</v>
      </c>
      <c r="B10" s="29" t="s">
        <v>19</v>
      </c>
      <c r="C10" s="4">
        <v>0</v>
      </c>
      <c r="D10" s="4">
        <v>0</v>
      </c>
      <c r="E10" s="30">
        <v>-1606176</v>
      </c>
      <c r="F10" s="137">
        <v>0</v>
      </c>
      <c r="G10" s="63">
        <v>0</v>
      </c>
      <c r="H10" s="135">
        <v>0</v>
      </c>
      <c r="I10" s="8">
        <v>-1895838</v>
      </c>
      <c r="J10" s="136">
        <v>0</v>
      </c>
      <c r="K10" s="63">
        <v>0</v>
      </c>
      <c r="L10" s="135">
        <v>0</v>
      </c>
    </row>
    <row r="11" spans="1:12" ht="13.5" x14ac:dyDescent="0.25">
      <c r="A11" s="113" t="s">
        <v>111</v>
      </c>
      <c r="B11" s="29" t="s">
        <v>21</v>
      </c>
      <c r="C11" s="4">
        <v>270438601</v>
      </c>
      <c r="D11" s="4">
        <v>55149117</v>
      </c>
      <c r="E11" s="30">
        <v>326224182</v>
      </c>
      <c r="F11" s="112">
        <v>-8537145</v>
      </c>
      <c r="G11" s="4">
        <v>178477863</v>
      </c>
      <c r="H11" s="30">
        <v>178477863</v>
      </c>
      <c r="I11" s="8">
        <v>521976500</v>
      </c>
      <c r="J11" s="6">
        <v>126591231</v>
      </c>
      <c r="K11" s="4">
        <v>-646343396</v>
      </c>
      <c r="L11" s="30">
        <v>-783803166</v>
      </c>
    </row>
    <row r="12" spans="1:12" ht="13.5" x14ac:dyDescent="0.25">
      <c r="A12" s="129" t="s">
        <v>110</v>
      </c>
      <c r="B12" s="128" t="s">
        <v>19</v>
      </c>
      <c r="C12" s="124">
        <f>SUM(C6:C11)</f>
        <v>21429451020</v>
      </c>
      <c r="D12" s="124">
        <f>SUM(D6:D11)</f>
        <v>7865884964</v>
      </c>
      <c r="E12" s="123">
        <f>SUM(E6:E11)</f>
        <v>8235714183</v>
      </c>
      <c r="F12" s="127">
        <f>SUM(F6:F11)</f>
        <v>4176654160</v>
      </c>
      <c r="G12" s="124">
        <f>SUM(G6:G11)</f>
        <v>7999225619</v>
      </c>
      <c r="H12" s="123">
        <f>SUM(H6:H11)</f>
        <v>7999225619</v>
      </c>
      <c r="I12" s="126">
        <f>SUM(I6:I11)</f>
        <v>17919212393</v>
      </c>
      <c r="J12" s="125">
        <f>SUM(J6:J11)</f>
        <v>13436080483</v>
      </c>
      <c r="K12" s="124">
        <f>SUM(K6:K11)</f>
        <v>12905730740</v>
      </c>
      <c r="L12" s="123">
        <f>SUM(L6:L11)</f>
        <v>13464221091</v>
      </c>
    </row>
    <row r="13" spans="1:12" ht="5.0999999999999996" customHeight="1" x14ac:dyDescent="0.25">
      <c r="A13" s="115" t="s">
        <v>37</v>
      </c>
      <c r="B13" s="29"/>
      <c r="C13" s="4"/>
      <c r="D13" s="4"/>
      <c r="E13" s="30"/>
      <c r="F13" s="112"/>
      <c r="G13" s="4"/>
      <c r="H13" s="30"/>
      <c r="I13" s="8"/>
      <c r="J13" s="6"/>
      <c r="K13" s="4"/>
      <c r="L13" s="30"/>
    </row>
    <row r="14" spans="1:12" ht="13.5" x14ac:dyDescent="0.25">
      <c r="A14" s="114" t="s">
        <v>109</v>
      </c>
      <c r="B14" s="29" t="s">
        <v>19</v>
      </c>
      <c r="C14" s="4"/>
      <c r="D14" s="4"/>
      <c r="E14" s="30"/>
      <c r="F14" s="112"/>
      <c r="G14" s="4"/>
      <c r="H14" s="30"/>
      <c r="I14" s="8"/>
      <c r="J14" s="6"/>
      <c r="K14" s="4"/>
      <c r="L14" s="30"/>
    </row>
    <row r="15" spans="1:12" ht="13.5" x14ac:dyDescent="0.25">
      <c r="A15" s="113" t="s">
        <v>108</v>
      </c>
      <c r="B15" s="29" t="s">
        <v>19</v>
      </c>
      <c r="C15" s="4">
        <v>-45420</v>
      </c>
      <c r="D15" s="4">
        <v>18704738</v>
      </c>
      <c r="E15" s="30">
        <v>-262147</v>
      </c>
      <c r="F15" s="112">
        <v>-169245816</v>
      </c>
      <c r="G15" s="4">
        <v>161010</v>
      </c>
      <c r="H15" s="30">
        <v>161010</v>
      </c>
      <c r="I15" s="8">
        <v>1945484</v>
      </c>
      <c r="J15" s="6">
        <v>0</v>
      </c>
      <c r="K15" s="4">
        <v>0</v>
      </c>
      <c r="L15" s="30">
        <v>0</v>
      </c>
    </row>
    <row r="16" spans="1:12" ht="13.5" x14ac:dyDescent="0.25">
      <c r="A16" s="113" t="s">
        <v>107</v>
      </c>
      <c r="B16" s="29" t="s">
        <v>19</v>
      </c>
      <c r="C16" s="4">
        <v>0</v>
      </c>
      <c r="D16" s="4">
        <v>0</v>
      </c>
      <c r="E16" s="30">
        <v>-1173920</v>
      </c>
      <c r="F16" s="137">
        <v>0</v>
      </c>
      <c r="G16" s="63">
        <v>-4575835</v>
      </c>
      <c r="H16" s="135">
        <v>-4575835</v>
      </c>
      <c r="I16" s="8">
        <v>1173920</v>
      </c>
      <c r="J16" s="136">
        <v>-3272550</v>
      </c>
      <c r="K16" s="63">
        <v>0</v>
      </c>
      <c r="L16" s="135">
        <v>0</v>
      </c>
    </row>
    <row r="17" spans="1:12" ht="13.5" x14ac:dyDescent="0.25">
      <c r="A17" s="113" t="s">
        <v>106</v>
      </c>
      <c r="B17" s="29" t="s">
        <v>19</v>
      </c>
      <c r="C17" s="4">
        <v>993612</v>
      </c>
      <c r="D17" s="4">
        <v>0</v>
      </c>
      <c r="E17" s="30">
        <v>-299760</v>
      </c>
      <c r="F17" s="112">
        <v>-6275</v>
      </c>
      <c r="G17" s="4">
        <v>-161953</v>
      </c>
      <c r="H17" s="30">
        <v>-161953</v>
      </c>
      <c r="I17" s="8">
        <v>0</v>
      </c>
      <c r="J17" s="6">
        <v>-1518532</v>
      </c>
      <c r="K17" s="4">
        <v>-1594419</v>
      </c>
      <c r="L17" s="30">
        <v>-1674106</v>
      </c>
    </row>
    <row r="18" spans="1:12" ht="13.5" x14ac:dyDescent="0.25">
      <c r="A18" s="113" t="s">
        <v>105</v>
      </c>
      <c r="B18" s="29" t="s">
        <v>19</v>
      </c>
      <c r="C18" s="4">
        <v>0</v>
      </c>
      <c r="D18" s="4">
        <v>0</v>
      </c>
      <c r="E18" s="30">
        <v>0</v>
      </c>
      <c r="F18" s="112">
        <v>0</v>
      </c>
      <c r="G18" s="4">
        <v>0</v>
      </c>
      <c r="H18" s="30">
        <v>0</v>
      </c>
      <c r="I18" s="8">
        <v>0</v>
      </c>
      <c r="J18" s="6">
        <v>0</v>
      </c>
      <c r="K18" s="4">
        <v>0</v>
      </c>
      <c r="L18" s="30">
        <v>0</v>
      </c>
    </row>
    <row r="19" spans="1:12" ht="13.5" x14ac:dyDescent="0.25">
      <c r="A19" s="113" t="s">
        <v>104</v>
      </c>
      <c r="B19" s="29" t="s">
        <v>42</v>
      </c>
      <c r="C19" s="4">
        <v>62877546628</v>
      </c>
      <c r="D19" s="4">
        <v>73490765746</v>
      </c>
      <c r="E19" s="30">
        <v>83397491687</v>
      </c>
      <c r="F19" s="112">
        <v>71993996555</v>
      </c>
      <c r="G19" s="4">
        <v>77192977252</v>
      </c>
      <c r="H19" s="30">
        <v>77192977252</v>
      </c>
      <c r="I19" s="8">
        <v>79220372279</v>
      </c>
      <c r="J19" s="6">
        <v>69384995043</v>
      </c>
      <c r="K19" s="4">
        <v>77125570831</v>
      </c>
      <c r="L19" s="30">
        <v>71629578401</v>
      </c>
    </row>
    <row r="20" spans="1:12" ht="13.5" x14ac:dyDescent="0.25">
      <c r="A20" s="113" t="s">
        <v>19</v>
      </c>
      <c r="B20" s="29" t="s">
        <v>19</v>
      </c>
      <c r="C20" s="4"/>
      <c r="D20" s="4"/>
      <c r="E20" s="30"/>
      <c r="F20" s="112"/>
      <c r="G20" s="4"/>
      <c r="H20" s="30"/>
      <c r="I20" s="8"/>
      <c r="J20" s="6"/>
      <c r="K20" s="4"/>
      <c r="L20" s="30"/>
    </row>
    <row r="21" spans="1:12" ht="13.5" x14ac:dyDescent="0.25">
      <c r="A21" s="113" t="s">
        <v>103</v>
      </c>
      <c r="B21" s="29" t="s">
        <v>19</v>
      </c>
      <c r="C21" s="4">
        <v>0</v>
      </c>
      <c r="D21" s="4">
        <v>0</v>
      </c>
      <c r="E21" s="30">
        <v>0</v>
      </c>
      <c r="F21" s="112">
        <v>0</v>
      </c>
      <c r="G21" s="4">
        <v>0</v>
      </c>
      <c r="H21" s="30">
        <v>0</v>
      </c>
      <c r="I21" s="8">
        <v>0</v>
      </c>
      <c r="J21" s="6">
        <v>0</v>
      </c>
      <c r="K21" s="4">
        <v>0</v>
      </c>
      <c r="L21" s="30">
        <v>0</v>
      </c>
    </row>
    <row r="22" spans="1:12" ht="13.5" x14ac:dyDescent="0.25">
      <c r="A22" s="113" t="s">
        <v>102</v>
      </c>
      <c r="B22" s="29" t="s">
        <v>19</v>
      </c>
      <c r="C22" s="4">
        <v>11821203</v>
      </c>
      <c r="D22" s="4">
        <v>103451475</v>
      </c>
      <c r="E22" s="30">
        <v>100543441</v>
      </c>
      <c r="F22" s="112">
        <v>26921845</v>
      </c>
      <c r="G22" s="4">
        <v>2902098</v>
      </c>
      <c r="H22" s="30">
        <v>2902098</v>
      </c>
      <c r="I22" s="8">
        <v>13557524</v>
      </c>
      <c r="J22" s="6">
        <v>12757010</v>
      </c>
      <c r="K22" s="4">
        <v>41009973</v>
      </c>
      <c r="L22" s="30">
        <v>60702283</v>
      </c>
    </row>
    <row r="23" spans="1:12" ht="13.5" x14ac:dyDescent="0.25">
      <c r="A23" s="113" t="s">
        <v>101</v>
      </c>
      <c r="B23" s="29" t="s">
        <v>19</v>
      </c>
      <c r="C23" s="4">
        <v>8468463</v>
      </c>
      <c r="D23" s="4">
        <v>146588</v>
      </c>
      <c r="E23" s="30">
        <v>146588</v>
      </c>
      <c r="F23" s="137">
        <v>153342</v>
      </c>
      <c r="G23" s="63">
        <v>146588</v>
      </c>
      <c r="H23" s="135">
        <v>146588</v>
      </c>
      <c r="I23" s="112">
        <v>231588</v>
      </c>
      <c r="J23" s="136">
        <v>131100</v>
      </c>
      <c r="K23" s="63">
        <v>131100</v>
      </c>
      <c r="L23" s="135">
        <v>131100</v>
      </c>
    </row>
    <row r="24" spans="1:12" ht="13.5" x14ac:dyDescent="0.25">
      <c r="A24" s="129" t="s">
        <v>100</v>
      </c>
      <c r="B24" s="133" t="s">
        <v>19</v>
      </c>
      <c r="C24" s="124">
        <f>SUM(C15:C23)</f>
        <v>62898784486</v>
      </c>
      <c r="D24" s="79">
        <f>SUM(D15:D23)</f>
        <v>73613068547</v>
      </c>
      <c r="E24" s="130">
        <f>SUM(E15:E23)</f>
        <v>83496445889</v>
      </c>
      <c r="F24" s="132">
        <f>SUM(F15:F23)</f>
        <v>71851819651</v>
      </c>
      <c r="G24" s="79">
        <f>SUM(G15:G23)</f>
        <v>77191449160</v>
      </c>
      <c r="H24" s="130">
        <f>SUM(H15:H23)</f>
        <v>77191449160</v>
      </c>
      <c r="I24" s="81">
        <f>SUM(I15:I23)</f>
        <v>79237280795</v>
      </c>
      <c r="J24" s="131">
        <f>SUM(J15:J23)</f>
        <v>69393092071</v>
      </c>
      <c r="K24" s="79">
        <f>SUM(K15:K23)</f>
        <v>77165117485</v>
      </c>
      <c r="L24" s="130">
        <f>SUM(L15:L23)</f>
        <v>71688737678</v>
      </c>
    </row>
    <row r="25" spans="1:12" ht="13.5" x14ac:dyDescent="0.25">
      <c r="A25" s="129" t="s">
        <v>99</v>
      </c>
      <c r="B25" s="128" t="s">
        <v>19</v>
      </c>
      <c r="C25" s="124">
        <f>+C12+C24</f>
        <v>84328235506</v>
      </c>
      <c r="D25" s="124">
        <f>+D12+D24</f>
        <v>81478953511</v>
      </c>
      <c r="E25" s="123">
        <f>+E12+E24</f>
        <v>91732160072</v>
      </c>
      <c r="F25" s="127">
        <f>+F12+F24</f>
        <v>76028473811</v>
      </c>
      <c r="G25" s="124">
        <f>+G12+G24</f>
        <v>85190674779</v>
      </c>
      <c r="H25" s="123">
        <f>+H12+H24</f>
        <v>85190674779</v>
      </c>
      <c r="I25" s="126">
        <f>+I12+I24</f>
        <v>97156493188</v>
      </c>
      <c r="J25" s="125">
        <f>+J12+J24</f>
        <v>82829172554</v>
      </c>
      <c r="K25" s="124">
        <f>+K12+K24</f>
        <v>90070848225</v>
      </c>
      <c r="L25" s="123">
        <f>+L12+L24</f>
        <v>85152958769</v>
      </c>
    </row>
    <row r="26" spans="1:12" ht="5.0999999999999996" customHeight="1" x14ac:dyDescent="0.25">
      <c r="A26" s="115" t="s">
        <v>37</v>
      </c>
      <c r="B26" s="29"/>
      <c r="C26" s="4"/>
      <c r="D26" s="4"/>
      <c r="E26" s="30"/>
      <c r="F26" s="112"/>
      <c r="G26" s="4"/>
      <c r="H26" s="30"/>
      <c r="I26" s="8"/>
      <c r="J26" s="6"/>
      <c r="K26" s="4"/>
      <c r="L26" s="30"/>
    </row>
    <row r="27" spans="1:12" ht="13.5" x14ac:dyDescent="0.25">
      <c r="A27" s="114" t="s">
        <v>98</v>
      </c>
      <c r="B27" s="29" t="s">
        <v>19</v>
      </c>
      <c r="C27" s="4"/>
      <c r="D27" s="4"/>
      <c r="E27" s="30"/>
      <c r="F27" s="112"/>
      <c r="G27" s="4"/>
      <c r="H27" s="30"/>
      <c r="I27" s="8"/>
      <c r="J27" s="6"/>
      <c r="K27" s="4"/>
      <c r="L27" s="30"/>
    </row>
    <row r="28" spans="1:12" ht="13.5" x14ac:dyDescent="0.25">
      <c r="A28" s="114" t="s">
        <v>97</v>
      </c>
      <c r="B28" s="134" t="s">
        <v>19</v>
      </c>
      <c r="C28" s="4"/>
      <c r="D28" s="4"/>
      <c r="E28" s="30"/>
      <c r="F28" s="112"/>
      <c r="G28" s="4"/>
      <c r="H28" s="30"/>
      <c r="I28" s="8"/>
      <c r="J28" s="6"/>
      <c r="K28" s="4"/>
      <c r="L28" s="30"/>
    </row>
    <row r="29" spans="1:12" ht="13.5" x14ac:dyDescent="0.25">
      <c r="A29" s="113" t="s">
        <v>96</v>
      </c>
      <c r="B29" s="29" t="s">
        <v>9</v>
      </c>
      <c r="C29" s="4">
        <v>0</v>
      </c>
      <c r="D29" s="4">
        <v>0</v>
      </c>
      <c r="E29" s="30">
        <v>0</v>
      </c>
      <c r="F29" s="112">
        <v>0</v>
      </c>
      <c r="G29" s="4">
        <v>0</v>
      </c>
      <c r="H29" s="30">
        <v>0</v>
      </c>
      <c r="I29" s="8">
        <v>0</v>
      </c>
      <c r="J29" s="6">
        <v>0</v>
      </c>
      <c r="K29" s="4">
        <v>0</v>
      </c>
      <c r="L29" s="30">
        <v>0</v>
      </c>
    </row>
    <row r="30" spans="1:12" ht="13.5" x14ac:dyDescent="0.25">
      <c r="A30" s="113" t="s">
        <v>95</v>
      </c>
      <c r="B30" s="29" t="s">
        <v>82</v>
      </c>
      <c r="C30" s="4">
        <v>20171136</v>
      </c>
      <c r="D30" s="4">
        <v>24493201</v>
      </c>
      <c r="E30" s="30">
        <v>-80969474</v>
      </c>
      <c r="F30" s="112">
        <v>29346159</v>
      </c>
      <c r="G30" s="4">
        <v>28224511</v>
      </c>
      <c r="H30" s="30">
        <v>28224511</v>
      </c>
      <c r="I30" s="8">
        <v>463126</v>
      </c>
      <c r="J30" s="6">
        <v>-2829335</v>
      </c>
      <c r="K30" s="4">
        <v>499591</v>
      </c>
      <c r="L30" s="30">
        <v>5769497</v>
      </c>
    </row>
    <row r="31" spans="1:12" ht="13.5" x14ac:dyDescent="0.25">
      <c r="A31" s="113" t="s">
        <v>94</v>
      </c>
      <c r="B31" s="29" t="s">
        <v>19</v>
      </c>
      <c r="C31" s="4">
        <v>252601259</v>
      </c>
      <c r="D31" s="4">
        <v>286756237</v>
      </c>
      <c r="E31" s="30">
        <v>279438802</v>
      </c>
      <c r="F31" s="112">
        <v>224216462</v>
      </c>
      <c r="G31" s="4">
        <v>219636708</v>
      </c>
      <c r="H31" s="30">
        <v>219636708</v>
      </c>
      <c r="I31" s="8">
        <v>333936583</v>
      </c>
      <c r="J31" s="6">
        <v>45250473</v>
      </c>
      <c r="K31" s="4">
        <v>21555297</v>
      </c>
      <c r="L31" s="30">
        <v>19653515</v>
      </c>
    </row>
    <row r="32" spans="1:12" ht="13.5" x14ac:dyDescent="0.25">
      <c r="A32" s="113" t="s">
        <v>93</v>
      </c>
      <c r="B32" s="29" t="s">
        <v>82</v>
      </c>
      <c r="C32" s="4">
        <v>5091446016</v>
      </c>
      <c r="D32" s="4">
        <v>5162819983</v>
      </c>
      <c r="E32" s="30">
        <v>7631066753</v>
      </c>
      <c r="F32" s="112">
        <v>515356457</v>
      </c>
      <c r="G32" s="4">
        <v>3834580361</v>
      </c>
      <c r="H32" s="30">
        <v>3834580361</v>
      </c>
      <c r="I32" s="8">
        <v>7660626123</v>
      </c>
      <c r="J32" s="6">
        <v>2322393212</v>
      </c>
      <c r="K32" s="4">
        <v>1269694532</v>
      </c>
      <c r="L32" s="30">
        <v>1690354008</v>
      </c>
    </row>
    <row r="33" spans="1:12" ht="13.5" x14ac:dyDescent="0.25">
      <c r="A33" s="113" t="s">
        <v>89</v>
      </c>
      <c r="B33" s="29" t="s">
        <v>19</v>
      </c>
      <c r="C33" s="4">
        <v>534704775</v>
      </c>
      <c r="D33" s="4">
        <v>91316797</v>
      </c>
      <c r="E33" s="30">
        <v>1363225125</v>
      </c>
      <c r="F33" s="112">
        <v>1548278699</v>
      </c>
      <c r="G33" s="4">
        <v>1655612928</v>
      </c>
      <c r="H33" s="30">
        <v>1655612928</v>
      </c>
      <c r="I33" s="8">
        <v>1094945538</v>
      </c>
      <c r="J33" s="6">
        <v>-3305912788</v>
      </c>
      <c r="K33" s="4">
        <v>-3433509237</v>
      </c>
      <c r="L33" s="30">
        <v>-3562085662</v>
      </c>
    </row>
    <row r="34" spans="1:12" ht="13.5" x14ac:dyDescent="0.25">
      <c r="A34" s="129" t="s">
        <v>92</v>
      </c>
      <c r="B34" s="128" t="s">
        <v>19</v>
      </c>
      <c r="C34" s="124">
        <f>SUM(C29:C33)</f>
        <v>5898923186</v>
      </c>
      <c r="D34" s="124">
        <f>SUM(D29:D33)</f>
        <v>5565386218</v>
      </c>
      <c r="E34" s="123">
        <f>SUM(E29:E33)</f>
        <v>9192761206</v>
      </c>
      <c r="F34" s="127">
        <f>SUM(F29:F33)</f>
        <v>2317197777</v>
      </c>
      <c r="G34" s="124">
        <f>SUM(G29:G33)</f>
        <v>5738054508</v>
      </c>
      <c r="H34" s="123">
        <f>SUM(H29:H33)</f>
        <v>5738054508</v>
      </c>
      <c r="I34" s="126">
        <f>SUM(I29:I33)</f>
        <v>9089971370</v>
      </c>
      <c r="J34" s="125">
        <f>SUM(J29:J33)</f>
        <v>-941098438</v>
      </c>
      <c r="K34" s="124">
        <f>SUM(K29:K33)</f>
        <v>-2141759817</v>
      </c>
      <c r="L34" s="123">
        <f>SUM(L29:L33)</f>
        <v>-1846308642</v>
      </c>
    </row>
    <row r="35" spans="1:12" ht="5.0999999999999996" customHeight="1" x14ac:dyDescent="0.25">
      <c r="A35" s="115" t="s">
        <v>37</v>
      </c>
      <c r="B35" s="29"/>
      <c r="C35" s="4"/>
      <c r="D35" s="4"/>
      <c r="E35" s="30"/>
      <c r="F35" s="112"/>
      <c r="G35" s="4"/>
      <c r="H35" s="30"/>
      <c r="I35" s="8"/>
      <c r="J35" s="6"/>
      <c r="K35" s="4"/>
      <c r="L35" s="30"/>
    </row>
    <row r="36" spans="1:12" ht="13.5" x14ac:dyDescent="0.25">
      <c r="A36" s="114" t="s">
        <v>91</v>
      </c>
      <c r="B36" s="29" t="s">
        <v>19</v>
      </c>
      <c r="C36" s="4"/>
      <c r="D36" s="4"/>
      <c r="E36" s="30"/>
      <c r="F36" s="112"/>
      <c r="G36" s="4"/>
      <c r="H36" s="30"/>
      <c r="I36" s="8"/>
      <c r="J36" s="6"/>
      <c r="K36" s="4"/>
      <c r="L36" s="30"/>
    </row>
    <row r="37" spans="1:12" ht="13.5" x14ac:dyDescent="0.25">
      <c r="A37" s="113" t="s">
        <v>90</v>
      </c>
      <c r="B37" s="29" t="s">
        <v>19</v>
      </c>
      <c r="C37" s="4">
        <v>2300608113</v>
      </c>
      <c r="D37" s="4">
        <v>117317393</v>
      </c>
      <c r="E37" s="30">
        <v>-225425162</v>
      </c>
      <c r="F37" s="112">
        <v>148328814</v>
      </c>
      <c r="G37" s="4">
        <v>90935391</v>
      </c>
      <c r="H37" s="30">
        <v>90935391</v>
      </c>
      <c r="I37" s="8">
        <v>-32777326</v>
      </c>
      <c r="J37" s="6">
        <v>-4452159830</v>
      </c>
      <c r="K37" s="4">
        <v>-4569338993</v>
      </c>
      <c r="L37" s="30">
        <v>-4696692295</v>
      </c>
    </row>
    <row r="38" spans="1:12" ht="13.5" x14ac:dyDescent="0.25">
      <c r="A38" s="113" t="s">
        <v>89</v>
      </c>
      <c r="B38" s="29" t="s">
        <v>19</v>
      </c>
      <c r="C38" s="4">
        <v>171475194</v>
      </c>
      <c r="D38" s="4">
        <v>857200113</v>
      </c>
      <c r="E38" s="30">
        <v>806470145</v>
      </c>
      <c r="F38" s="112">
        <v>546771539</v>
      </c>
      <c r="G38" s="4">
        <v>739838868</v>
      </c>
      <c r="H38" s="30">
        <v>739838868</v>
      </c>
      <c r="I38" s="8">
        <v>761745722</v>
      </c>
      <c r="J38" s="6">
        <v>-342570869</v>
      </c>
      <c r="K38" s="4">
        <v>-348240800</v>
      </c>
      <c r="L38" s="30">
        <v>-363314282</v>
      </c>
    </row>
    <row r="39" spans="1:12" ht="13.5" x14ac:dyDescent="0.25">
      <c r="A39" s="129" t="s">
        <v>88</v>
      </c>
      <c r="B39" s="133" t="s">
        <v>19</v>
      </c>
      <c r="C39" s="124">
        <f>SUM(C37:C38)</f>
        <v>2472083307</v>
      </c>
      <c r="D39" s="79">
        <f>SUM(D37:D38)</f>
        <v>974517506</v>
      </c>
      <c r="E39" s="130">
        <f>SUM(E37:E38)</f>
        <v>581044983</v>
      </c>
      <c r="F39" s="132">
        <f>SUM(F37:F38)</f>
        <v>695100353</v>
      </c>
      <c r="G39" s="79">
        <f>SUM(G37:G38)</f>
        <v>830774259</v>
      </c>
      <c r="H39" s="130">
        <f>SUM(H37:H38)</f>
        <v>830774259</v>
      </c>
      <c r="I39" s="132">
        <f>SUM(I37:I38)</f>
        <v>728968396</v>
      </c>
      <c r="J39" s="131">
        <f>SUM(J37:J38)</f>
        <v>-4794730699</v>
      </c>
      <c r="K39" s="79">
        <f>SUM(K37:K38)</f>
        <v>-4917579793</v>
      </c>
      <c r="L39" s="130">
        <f>SUM(L37:L38)</f>
        <v>-5060006577</v>
      </c>
    </row>
    <row r="40" spans="1:12" ht="13.5" x14ac:dyDescent="0.25">
      <c r="A40" s="129" t="s">
        <v>87</v>
      </c>
      <c r="B40" s="128" t="s">
        <v>19</v>
      </c>
      <c r="C40" s="124">
        <f>+C34+C39</f>
        <v>8371006493</v>
      </c>
      <c r="D40" s="124">
        <f>+D34+D39</f>
        <v>6539903724</v>
      </c>
      <c r="E40" s="123">
        <f>+E34+E39</f>
        <v>9773806189</v>
      </c>
      <c r="F40" s="127">
        <f>+F34+F39</f>
        <v>3012298130</v>
      </c>
      <c r="G40" s="124">
        <f>+G34+G39</f>
        <v>6568828767</v>
      </c>
      <c r="H40" s="123">
        <f>+H34+H39</f>
        <v>6568828767</v>
      </c>
      <c r="I40" s="126">
        <f>+I34+I39</f>
        <v>9818939766</v>
      </c>
      <c r="J40" s="125">
        <f>+J34+J39</f>
        <v>-5735829137</v>
      </c>
      <c r="K40" s="124">
        <f>+K34+K39</f>
        <v>-7059339610</v>
      </c>
      <c r="L40" s="123">
        <f>+L34+L39</f>
        <v>-6906315219</v>
      </c>
    </row>
    <row r="41" spans="1:12" ht="5.0999999999999996" customHeight="1" x14ac:dyDescent="0.25">
      <c r="A41" s="115" t="s">
        <v>37</v>
      </c>
      <c r="B41" s="29"/>
      <c r="C41" s="4"/>
      <c r="D41" s="4"/>
      <c r="E41" s="30"/>
      <c r="F41" s="112"/>
      <c r="G41" s="4"/>
      <c r="H41" s="30"/>
      <c r="I41" s="8"/>
      <c r="J41" s="6"/>
      <c r="K41" s="4"/>
      <c r="L41" s="30"/>
    </row>
    <row r="42" spans="1:12" ht="13.5" x14ac:dyDescent="0.25">
      <c r="A42" s="122" t="s">
        <v>86</v>
      </c>
      <c r="B42" s="121" t="s">
        <v>80</v>
      </c>
      <c r="C42" s="117">
        <f>+C25-C40</f>
        <v>75957229013</v>
      </c>
      <c r="D42" s="117">
        <f>+D25-D40</f>
        <v>74939049787</v>
      </c>
      <c r="E42" s="116">
        <f>+E25-E40</f>
        <v>81958353883</v>
      </c>
      <c r="F42" s="120">
        <f>+F25-F40</f>
        <v>73016175681</v>
      </c>
      <c r="G42" s="117">
        <f>+G25-G40</f>
        <v>78621846012</v>
      </c>
      <c r="H42" s="116">
        <f>+H25-H40</f>
        <v>78621846012</v>
      </c>
      <c r="I42" s="119">
        <f>+I25-I40</f>
        <v>87337553422</v>
      </c>
      <c r="J42" s="118">
        <f>+J25-J40</f>
        <v>88565001691</v>
      </c>
      <c r="K42" s="117">
        <f>+K25-K40</f>
        <v>97130187835</v>
      </c>
      <c r="L42" s="116">
        <f>+L25-L40</f>
        <v>92059273988</v>
      </c>
    </row>
    <row r="43" spans="1:12" ht="5.0999999999999996" customHeight="1" x14ac:dyDescent="0.25">
      <c r="A43" s="115" t="s">
        <v>37</v>
      </c>
      <c r="B43" s="29"/>
      <c r="C43" s="4"/>
      <c r="D43" s="4"/>
      <c r="E43" s="30"/>
      <c r="F43" s="112"/>
      <c r="G43" s="4"/>
      <c r="H43" s="30"/>
      <c r="I43" s="8"/>
      <c r="J43" s="6"/>
      <c r="K43" s="4"/>
      <c r="L43" s="30"/>
    </row>
    <row r="44" spans="1:12" ht="13.5" x14ac:dyDescent="0.25">
      <c r="A44" s="114" t="s">
        <v>85</v>
      </c>
      <c r="B44" s="29" t="s">
        <v>19</v>
      </c>
      <c r="C44" s="4"/>
      <c r="D44" s="4"/>
      <c r="E44" s="30"/>
      <c r="F44" s="112"/>
      <c r="G44" s="4"/>
      <c r="H44" s="30"/>
      <c r="I44" s="8"/>
      <c r="J44" s="6"/>
      <c r="K44" s="4"/>
      <c r="L44" s="30"/>
    </row>
    <row r="45" spans="1:12" ht="13.5" x14ac:dyDescent="0.25">
      <c r="A45" s="113" t="s">
        <v>84</v>
      </c>
      <c r="B45" s="29" t="s">
        <v>19</v>
      </c>
      <c r="C45" s="4">
        <v>13699200275</v>
      </c>
      <c r="D45" s="4">
        <v>7673198656</v>
      </c>
      <c r="E45" s="30">
        <v>6399996194</v>
      </c>
      <c r="F45" s="112">
        <v>19567376499</v>
      </c>
      <c r="G45" s="4">
        <v>16826083516</v>
      </c>
      <c r="H45" s="30">
        <v>16826083516</v>
      </c>
      <c r="I45" s="8">
        <v>10817041803</v>
      </c>
      <c r="J45" s="6">
        <v>26595471467</v>
      </c>
      <c r="K45" s="4">
        <v>23549845104</v>
      </c>
      <c r="L45" s="30">
        <v>21139122881</v>
      </c>
    </row>
    <row r="46" spans="1:12" ht="13.5" x14ac:dyDescent="0.25">
      <c r="A46" s="113" t="s">
        <v>83</v>
      </c>
      <c r="B46" s="29" t="s">
        <v>82</v>
      </c>
      <c r="C46" s="4">
        <v>-86428865</v>
      </c>
      <c r="D46" s="4">
        <v>7977717</v>
      </c>
      <c r="E46" s="30">
        <v>50787230</v>
      </c>
      <c r="F46" s="112">
        <v>55462977</v>
      </c>
      <c r="G46" s="4">
        <v>108501185</v>
      </c>
      <c r="H46" s="30">
        <v>108501185</v>
      </c>
      <c r="I46" s="8">
        <v>49010599</v>
      </c>
      <c r="J46" s="6">
        <v>164946348</v>
      </c>
      <c r="K46" s="4">
        <v>167210519</v>
      </c>
      <c r="L46" s="30">
        <v>174115031</v>
      </c>
    </row>
    <row r="47" spans="1:12" ht="14.45" customHeight="1" x14ac:dyDescent="0.25">
      <c r="A47" s="113" t="s">
        <v>37</v>
      </c>
      <c r="B47" s="29"/>
      <c r="C47" s="4"/>
      <c r="D47" s="4"/>
      <c r="E47" s="30"/>
      <c r="F47" s="112"/>
      <c r="G47" s="4"/>
      <c r="H47" s="30"/>
      <c r="I47" s="8"/>
      <c r="J47" s="6"/>
      <c r="K47" s="4"/>
      <c r="L47" s="30"/>
    </row>
    <row r="48" spans="1:12" ht="13.5" x14ac:dyDescent="0.25">
      <c r="A48" s="111" t="s">
        <v>81</v>
      </c>
      <c r="B48" s="110" t="s">
        <v>80</v>
      </c>
      <c r="C48" s="88">
        <f>SUM(C45:C47)</f>
        <v>13612771410</v>
      </c>
      <c r="D48" s="88">
        <f>SUM(D45:D47)</f>
        <v>7681176373</v>
      </c>
      <c r="E48" s="107">
        <f>SUM(E45:E47)</f>
        <v>6450783424</v>
      </c>
      <c r="F48" s="109">
        <f>SUM(F45:F47)</f>
        <v>19622839476</v>
      </c>
      <c r="G48" s="88">
        <f>SUM(G45:G47)</f>
        <v>16934584701</v>
      </c>
      <c r="H48" s="107">
        <f>SUM(H45:H47)</f>
        <v>16934584701</v>
      </c>
      <c r="I48" s="91">
        <f>SUM(I45:I47)</f>
        <v>10866052402</v>
      </c>
      <c r="J48" s="108">
        <f>SUM(J45:J47)</f>
        <v>26760417815</v>
      </c>
      <c r="K48" s="88">
        <f>SUM(K45:K47)</f>
        <v>23717055623</v>
      </c>
      <c r="L48" s="107">
        <f>SUM(L45:L47)</f>
        <v>21313237912</v>
      </c>
    </row>
    <row r="49" spans="1:12" ht="13.5" x14ac:dyDescent="0.25">
      <c r="A49" s="96" t="s">
        <v>66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3.5" x14ac:dyDescent="0.25">
      <c r="A50" s="96" t="s">
        <v>79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3.5" x14ac:dyDescent="0.25">
      <c r="A51" s="96" t="s">
        <v>78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3.5" x14ac:dyDescent="0.25">
      <c r="A52" s="96" t="s">
        <v>77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3.5" x14ac:dyDescent="0.25">
      <c r="A53" s="96" t="s">
        <v>76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3.5" x14ac:dyDescent="0.25">
      <c r="A54" s="96" t="s">
        <v>75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workbookViewId="0">
      <selection sqref="A1:L1"/>
    </sheetView>
  </sheetViews>
  <sheetFormatPr defaultRowHeight="12.75" x14ac:dyDescent="0.2"/>
  <cols>
    <col min="1" max="1" width="35.7109375" customWidth="1"/>
    <col min="2" max="2" width="3.42578125" bestFit="1" customWidth="1"/>
    <col min="3" max="12" width="9.7109375" customWidth="1"/>
  </cols>
  <sheetData>
    <row r="1" spans="1:12" ht="19.149999999999999" customHeight="1" x14ac:dyDescent="0.25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99" t="s">
        <v>5</v>
      </c>
      <c r="F2" s="101" t="s">
        <v>6</v>
      </c>
      <c r="G2" s="102"/>
      <c r="H2" s="102"/>
      <c r="I2" s="102"/>
      <c r="J2" s="104" t="s">
        <v>7</v>
      </c>
      <c r="K2" s="105"/>
      <c r="L2" s="106"/>
    </row>
    <row r="3" spans="1:12" ht="24.95" customHeight="1" x14ac:dyDescent="0.2">
      <c r="A3" s="15" t="s">
        <v>8</v>
      </c>
      <c r="B3" s="145" t="s">
        <v>37</v>
      </c>
      <c r="C3" s="17" t="s">
        <v>10</v>
      </c>
      <c r="D3" s="17" t="s">
        <v>10</v>
      </c>
      <c r="E3" s="18" t="s">
        <v>10</v>
      </c>
      <c r="F3" s="19" t="s">
        <v>11</v>
      </c>
      <c r="G3" s="17" t="s">
        <v>12</v>
      </c>
      <c r="H3" s="18" t="s">
        <v>13</v>
      </c>
      <c r="I3" s="144" t="s">
        <v>14</v>
      </c>
      <c r="J3" s="19" t="s">
        <v>15</v>
      </c>
      <c r="K3" s="17" t="s">
        <v>16</v>
      </c>
      <c r="L3" s="18" t="s">
        <v>17</v>
      </c>
    </row>
    <row r="4" spans="1:12" ht="13.5" x14ac:dyDescent="0.25">
      <c r="A4" s="114" t="s">
        <v>148</v>
      </c>
      <c r="B4" s="143" t="s">
        <v>19</v>
      </c>
      <c r="C4" s="139"/>
      <c r="D4" s="139"/>
      <c r="E4" s="138"/>
      <c r="F4" s="142"/>
      <c r="G4" s="139"/>
      <c r="H4" s="138"/>
      <c r="I4" s="141"/>
      <c r="J4" s="140"/>
      <c r="K4" s="139"/>
      <c r="L4" s="138"/>
    </row>
    <row r="5" spans="1:12" ht="13.5" x14ac:dyDescent="0.25">
      <c r="A5" s="114" t="s">
        <v>131</v>
      </c>
      <c r="B5" s="29" t="s">
        <v>19</v>
      </c>
      <c r="C5" s="4"/>
      <c r="D5" s="4"/>
      <c r="E5" s="30"/>
      <c r="F5" s="112"/>
      <c r="G5" s="4"/>
      <c r="H5" s="30"/>
      <c r="I5" s="8"/>
      <c r="J5" s="6"/>
      <c r="K5" s="4"/>
      <c r="L5" s="30"/>
    </row>
    <row r="6" spans="1:12" ht="13.5" x14ac:dyDescent="0.25">
      <c r="A6" s="113" t="s">
        <v>20</v>
      </c>
      <c r="B6" s="29" t="s">
        <v>19</v>
      </c>
      <c r="C6" s="4">
        <v>29485269</v>
      </c>
      <c r="D6" s="4">
        <v>-713</v>
      </c>
      <c r="E6" s="30">
        <v>14225367</v>
      </c>
      <c r="F6" s="112">
        <v>0</v>
      </c>
      <c r="G6" s="4">
        <v>0</v>
      </c>
      <c r="H6" s="30">
        <v>0</v>
      </c>
      <c r="I6" s="8">
        <v>-1186</v>
      </c>
      <c r="J6" s="6">
        <v>0</v>
      </c>
      <c r="K6" s="4">
        <v>0</v>
      </c>
      <c r="L6" s="30">
        <v>992365</v>
      </c>
    </row>
    <row r="7" spans="1:12" ht="13.5" x14ac:dyDescent="0.25">
      <c r="A7" s="113" t="s">
        <v>147</v>
      </c>
      <c r="B7" s="29" t="s">
        <v>19</v>
      </c>
      <c r="C7" s="4">
        <v>683608255</v>
      </c>
      <c r="D7" s="4">
        <v>1091404529</v>
      </c>
      <c r="E7" s="30">
        <v>1703581197</v>
      </c>
      <c r="F7" s="112">
        <v>10431338314</v>
      </c>
      <c r="G7" s="4">
        <v>13058992639</v>
      </c>
      <c r="H7" s="30">
        <v>13058992639</v>
      </c>
      <c r="I7" s="8">
        <v>2838240680</v>
      </c>
      <c r="J7" s="6">
        <v>17962088841</v>
      </c>
      <c r="K7" s="4">
        <v>18875453580</v>
      </c>
      <c r="L7" s="30">
        <v>19881923411</v>
      </c>
    </row>
    <row r="8" spans="1:12" ht="13.5" x14ac:dyDescent="0.25">
      <c r="A8" s="113" t="s">
        <v>34</v>
      </c>
      <c r="B8" s="29" t="s">
        <v>19</v>
      </c>
      <c r="C8" s="4">
        <v>344931548</v>
      </c>
      <c r="D8" s="4">
        <v>595440925</v>
      </c>
      <c r="E8" s="30">
        <v>1126072365</v>
      </c>
      <c r="F8" s="112">
        <v>30511770</v>
      </c>
      <c r="G8" s="4">
        <v>39739234</v>
      </c>
      <c r="H8" s="30">
        <v>39739234</v>
      </c>
      <c r="I8" s="8">
        <v>762865731</v>
      </c>
      <c r="J8" s="6">
        <v>120196243</v>
      </c>
      <c r="K8" s="4">
        <v>84082747</v>
      </c>
      <c r="L8" s="30">
        <v>85773574</v>
      </c>
    </row>
    <row r="9" spans="1:12" ht="13.5" x14ac:dyDescent="0.25">
      <c r="A9" s="113" t="s">
        <v>146</v>
      </c>
      <c r="B9" s="29" t="s">
        <v>9</v>
      </c>
      <c r="C9" s="4">
        <v>689517701</v>
      </c>
      <c r="D9" s="4">
        <v>394498933</v>
      </c>
      <c r="E9" s="30">
        <v>524208277</v>
      </c>
      <c r="F9" s="112">
        <v>1119988811</v>
      </c>
      <c r="G9" s="4">
        <v>1354215925</v>
      </c>
      <c r="H9" s="30">
        <v>1354215925</v>
      </c>
      <c r="I9" s="8">
        <v>1154909877</v>
      </c>
      <c r="J9" s="6">
        <v>3371474770</v>
      </c>
      <c r="K9" s="4">
        <v>3594124428</v>
      </c>
      <c r="L9" s="30">
        <v>3405905997</v>
      </c>
    </row>
    <row r="10" spans="1:12" ht="13.5" x14ac:dyDescent="0.25">
      <c r="A10" s="113" t="s">
        <v>145</v>
      </c>
      <c r="B10" s="29" t="s">
        <v>9</v>
      </c>
      <c r="C10" s="4">
        <v>189005938</v>
      </c>
      <c r="D10" s="4">
        <v>238191946</v>
      </c>
      <c r="E10" s="30">
        <v>138036679</v>
      </c>
      <c r="F10" s="112">
        <v>2077113834</v>
      </c>
      <c r="G10" s="4">
        <v>2749147150</v>
      </c>
      <c r="H10" s="30">
        <v>2749147150</v>
      </c>
      <c r="I10" s="8">
        <v>347197465</v>
      </c>
      <c r="J10" s="6">
        <v>3425550268</v>
      </c>
      <c r="K10" s="4">
        <v>3377664575</v>
      </c>
      <c r="L10" s="30">
        <v>3028635169</v>
      </c>
    </row>
    <row r="11" spans="1:12" ht="13.5" x14ac:dyDescent="0.25">
      <c r="A11" s="113" t="s">
        <v>144</v>
      </c>
      <c r="B11" s="29" t="s">
        <v>19</v>
      </c>
      <c r="C11" s="4">
        <v>0</v>
      </c>
      <c r="D11" s="4">
        <v>0</v>
      </c>
      <c r="E11" s="30">
        <v>0</v>
      </c>
      <c r="F11" s="112">
        <v>0</v>
      </c>
      <c r="G11" s="4">
        <v>210248</v>
      </c>
      <c r="H11" s="30">
        <v>210248</v>
      </c>
      <c r="I11" s="8">
        <v>0</v>
      </c>
      <c r="J11" s="6">
        <v>247535</v>
      </c>
      <c r="K11" s="4">
        <v>259912</v>
      </c>
      <c r="L11" s="30">
        <v>272907</v>
      </c>
    </row>
    <row r="12" spans="1:12" ht="13.5" x14ac:dyDescent="0.25">
      <c r="A12" s="113" t="s">
        <v>143</v>
      </c>
      <c r="B12" s="29" t="s">
        <v>19</v>
      </c>
      <c r="C12" s="4">
        <v>0</v>
      </c>
      <c r="D12" s="4">
        <v>0</v>
      </c>
      <c r="E12" s="30">
        <v>0</v>
      </c>
      <c r="F12" s="112">
        <v>0</v>
      </c>
      <c r="G12" s="4">
        <v>0</v>
      </c>
      <c r="H12" s="30">
        <v>0</v>
      </c>
      <c r="I12" s="8">
        <v>0</v>
      </c>
      <c r="J12" s="6">
        <v>0</v>
      </c>
      <c r="K12" s="4">
        <v>0</v>
      </c>
      <c r="L12" s="30">
        <v>0</v>
      </c>
    </row>
    <row r="13" spans="1:12" ht="13.5" x14ac:dyDescent="0.25">
      <c r="A13" s="114" t="s">
        <v>127</v>
      </c>
      <c r="B13" s="29" t="s">
        <v>19</v>
      </c>
      <c r="C13" s="4"/>
      <c r="D13" s="4"/>
      <c r="E13" s="30"/>
      <c r="F13" s="112"/>
      <c r="G13" s="4"/>
      <c r="H13" s="30"/>
      <c r="I13" s="8"/>
      <c r="J13" s="6"/>
      <c r="K13" s="4"/>
      <c r="L13" s="30"/>
    </row>
    <row r="14" spans="1:12" ht="13.5" x14ac:dyDescent="0.25">
      <c r="A14" s="113" t="s">
        <v>142</v>
      </c>
      <c r="B14" s="29" t="s">
        <v>19</v>
      </c>
      <c r="C14" s="4">
        <v>0</v>
      </c>
      <c r="D14" s="4">
        <v>2011771179</v>
      </c>
      <c r="E14" s="30">
        <v>1714054223</v>
      </c>
      <c r="F14" s="112">
        <v>-7697737786</v>
      </c>
      <c r="G14" s="4">
        <v>-8502898986</v>
      </c>
      <c r="H14" s="30">
        <v>-8502898986</v>
      </c>
      <c r="I14" s="8">
        <v>-3653091645</v>
      </c>
      <c r="J14" s="6">
        <v>-13579885709</v>
      </c>
      <c r="K14" s="4">
        <v>-14264908128</v>
      </c>
      <c r="L14" s="30">
        <v>-14968018633</v>
      </c>
    </row>
    <row r="15" spans="1:12" ht="13.5" x14ac:dyDescent="0.25">
      <c r="A15" s="113" t="s">
        <v>44</v>
      </c>
      <c r="B15" s="29" t="s">
        <v>19</v>
      </c>
      <c r="C15" s="4">
        <v>0</v>
      </c>
      <c r="D15" s="4">
        <v>0</v>
      </c>
      <c r="E15" s="30">
        <v>0</v>
      </c>
      <c r="F15" s="112">
        <v>-3862486</v>
      </c>
      <c r="G15" s="4">
        <v>-3018266</v>
      </c>
      <c r="H15" s="30">
        <v>-3018266</v>
      </c>
      <c r="I15" s="8">
        <v>-771918</v>
      </c>
      <c r="J15" s="6">
        <v>-4143597</v>
      </c>
      <c r="K15" s="4">
        <v>-4402169</v>
      </c>
      <c r="L15" s="30">
        <v>-6356534</v>
      </c>
    </row>
    <row r="16" spans="1:12" ht="13.5" x14ac:dyDescent="0.25">
      <c r="A16" s="113" t="s">
        <v>141</v>
      </c>
      <c r="B16" s="29" t="s">
        <v>9</v>
      </c>
      <c r="C16" s="4">
        <v>0</v>
      </c>
      <c r="D16" s="4">
        <v>0</v>
      </c>
      <c r="E16" s="30">
        <v>0</v>
      </c>
      <c r="F16" s="112">
        <v>0</v>
      </c>
      <c r="G16" s="4">
        <v>0</v>
      </c>
      <c r="H16" s="30">
        <v>0</v>
      </c>
      <c r="I16" s="8">
        <v>891048</v>
      </c>
      <c r="J16" s="6">
        <v>3500004</v>
      </c>
      <c r="K16" s="4">
        <v>3647004</v>
      </c>
      <c r="L16" s="30">
        <v>3807468</v>
      </c>
    </row>
    <row r="17" spans="1:12" ht="13.5" x14ac:dyDescent="0.25">
      <c r="A17" s="129" t="s">
        <v>140</v>
      </c>
      <c r="B17" s="128" t="s">
        <v>19</v>
      </c>
      <c r="C17" s="124">
        <f>SUM(C6:C16)</f>
        <v>1936548711</v>
      </c>
      <c r="D17" s="124">
        <f>SUM(D6:D16)</f>
        <v>4331306799</v>
      </c>
      <c r="E17" s="123">
        <f>SUM(E6:E16)</f>
        <v>5220178108</v>
      </c>
      <c r="F17" s="127">
        <f>SUM(F6:F16)</f>
        <v>5957352457</v>
      </c>
      <c r="G17" s="124">
        <f>SUM(G6:G16)</f>
        <v>8696387944</v>
      </c>
      <c r="H17" s="126">
        <f>SUM(H6:H16)</f>
        <v>8696387944</v>
      </c>
      <c r="I17" s="127">
        <f>SUM(I6:I16)</f>
        <v>1450240052</v>
      </c>
      <c r="J17" s="125">
        <f>SUM(J6:J16)</f>
        <v>11299028355</v>
      </c>
      <c r="K17" s="124">
        <f>SUM(K6:K16)</f>
        <v>11665921949</v>
      </c>
      <c r="L17" s="123">
        <f>SUM(L6:L16)</f>
        <v>11432935724</v>
      </c>
    </row>
    <row r="18" spans="1:12" ht="5.0999999999999996" customHeight="1" x14ac:dyDescent="0.25">
      <c r="A18" s="115" t="s">
        <v>37</v>
      </c>
      <c r="B18" s="29"/>
      <c r="C18" s="4"/>
      <c r="D18" s="4"/>
      <c r="E18" s="30"/>
      <c r="F18" s="112"/>
      <c r="G18" s="4"/>
      <c r="H18" s="30"/>
      <c r="I18" s="8"/>
      <c r="J18" s="6"/>
      <c r="K18" s="4"/>
      <c r="L18" s="30"/>
    </row>
    <row r="19" spans="1:12" ht="13.5" x14ac:dyDescent="0.25">
      <c r="A19" s="114" t="s">
        <v>139</v>
      </c>
      <c r="B19" s="29" t="s">
        <v>19</v>
      </c>
      <c r="C19" s="4"/>
      <c r="D19" s="4"/>
      <c r="E19" s="30"/>
      <c r="F19" s="112"/>
      <c r="G19" s="4"/>
      <c r="H19" s="30"/>
      <c r="I19" s="8"/>
      <c r="J19" s="6"/>
      <c r="K19" s="4"/>
      <c r="L19" s="30"/>
    </row>
    <row r="20" spans="1:12" ht="13.5" x14ac:dyDescent="0.25">
      <c r="A20" s="114" t="s">
        <v>131</v>
      </c>
      <c r="B20" s="29" t="s">
        <v>19</v>
      </c>
      <c r="C20" s="149"/>
      <c r="D20" s="149"/>
      <c r="E20" s="148"/>
      <c r="F20" s="152"/>
      <c r="G20" s="149"/>
      <c r="H20" s="148"/>
      <c r="I20" s="151"/>
      <c r="J20" s="150"/>
      <c r="K20" s="149"/>
      <c r="L20" s="148"/>
    </row>
    <row r="21" spans="1:12" ht="13.5" x14ac:dyDescent="0.25">
      <c r="A21" s="113" t="s">
        <v>138</v>
      </c>
      <c r="B21" s="29" t="s">
        <v>19</v>
      </c>
      <c r="C21" s="4">
        <v>150100</v>
      </c>
      <c r="D21" s="4">
        <v>0</v>
      </c>
      <c r="E21" s="30">
        <v>0</v>
      </c>
      <c r="F21" s="137">
        <v>575</v>
      </c>
      <c r="G21" s="63">
        <v>575</v>
      </c>
      <c r="H21" s="135">
        <v>575</v>
      </c>
      <c r="I21" s="8">
        <v>0</v>
      </c>
      <c r="J21" s="136">
        <v>0</v>
      </c>
      <c r="K21" s="63">
        <v>0</v>
      </c>
      <c r="L21" s="135">
        <v>0</v>
      </c>
    </row>
    <row r="22" spans="1:12" ht="13.5" x14ac:dyDescent="0.25">
      <c r="A22" s="113" t="s">
        <v>137</v>
      </c>
      <c r="B22" s="29" t="s">
        <v>19</v>
      </c>
      <c r="C22" s="4">
        <v>0</v>
      </c>
      <c r="D22" s="63">
        <v>0</v>
      </c>
      <c r="E22" s="135">
        <v>0</v>
      </c>
      <c r="F22" s="112">
        <v>0</v>
      </c>
      <c r="G22" s="4">
        <v>0</v>
      </c>
      <c r="H22" s="30">
        <v>0</v>
      </c>
      <c r="I22" s="8">
        <v>0</v>
      </c>
      <c r="J22" s="6">
        <v>0</v>
      </c>
      <c r="K22" s="4">
        <v>0</v>
      </c>
      <c r="L22" s="30">
        <v>0</v>
      </c>
    </row>
    <row r="23" spans="1:12" ht="13.5" x14ac:dyDescent="0.25">
      <c r="A23" s="113" t="s">
        <v>136</v>
      </c>
      <c r="B23" s="29" t="s">
        <v>19</v>
      </c>
      <c r="C23" s="63">
        <v>45420</v>
      </c>
      <c r="D23" s="4">
        <v>-15722</v>
      </c>
      <c r="E23" s="30">
        <v>0</v>
      </c>
      <c r="F23" s="137">
        <v>169245816</v>
      </c>
      <c r="G23" s="63">
        <v>-169406826</v>
      </c>
      <c r="H23" s="135">
        <v>-169406826</v>
      </c>
      <c r="I23" s="8">
        <v>0</v>
      </c>
      <c r="J23" s="136">
        <v>0</v>
      </c>
      <c r="K23" s="63">
        <v>0</v>
      </c>
      <c r="L23" s="135">
        <v>0</v>
      </c>
    </row>
    <row r="24" spans="1:12" ht="13.5" x14ac:dyDescent="0.25">
      <c r="A24" s="113" t="s">
        <v>135</v>
      </c>
      <c r="B24" s="29" t="s">
        <v>19</v>
      </c>
      <c r="C24" s="4">
        <v>0</v>
      </c>
      <c r="D24" s="4">
        <v>0</v>
      </c>
      <c r="E24" s="30">
        <v>0</v>
      </c>
      <c r="F24" s="112">
        <v>0</v>
      </c>
      <c r="G24" s="4">
        <v>4575835</v>
      </c>
      <c r="H24" s="30">
        <v>4575835</v>
      </c>
      <c r="I24" s="8">
        <v>0</v>
      </c>
      <c r="J24" s="6">
        <v>-1303285</v>
      </c>
      <c r="K24" s="4">
        <v>-3272550</v>
      </c>
      <c r="L24" s="30">
        <v>0</v>
      </c>
    </row>
    <row r="25" spans="1:12" ht="13.5" x14ac:dyDescent="0.25">
      <c r="A25" s="114" t="s">
        <v>127</v>
      </c>
      <c r="B25" s="29" t="s">
        <v>19</v>
      </c>
      <c r="C25" s="4"/>
      <c r="D25" s="4"/>
      <c r="E25" s="30"/>
      <c r="F25" s="112"/>
      <c r="G25" s="4"/>
      <c r="H25" s="30"/>
      <c r="I25" s="8"/>
      <c r="J25" s="6"/>
      <c r="K25" s="4"/>
      <c r="L25" s="30"/>
    </row>
    <row r="26" spans="1:12" ht="13.5" x14ac:dyDescent="0.25">
      <c r="A26" s="113" t="s">
        <v>134</v>
      </c>
      <c r="B26" s="29" t="s">
        <v>19</v>
      </c>
      <c r="C26" s="4">
        <v>-1347644117</v>
      </c>
      <c r="D26" s="4">
        <v>-1303841705</v>
      </c>
      <c r="E26" s="30">
        <v>-1176320650</v>
      </c>
      <c r="F26" s="112">
        <v>-4275899769</v>
      </c>
      <c r="G26" s="4">
        <v>-5649729543</v>
      </c>
      <c r="H26" s="30">
        <v>-5649729543</v>
      </c>
      <c r="I26" s="8">
        <v>-3258536840</v>
      </c>
      <c r="J26" s="6">
        <v>-5105923202</v>
      </c>
      <c r="K26" s="4">
        <v>-5347018494</v>
      </c>
      <c r="L26" s="30">
        <v>-5112368112</v>
      </c>
    </row>
    <row r="27" spans="1:12" ht="13.5" x14ac:dyDescent="0.25">
      <c r="A27" s="129" t="s">
        <v>133</v>
      </c>
      <c r="B27" s="128" t="s">
        <v>19</v>
      </c>
      <c r="C27" s="124">
        <f>SUM(C21:C26)</f>
        <v>-1347448597</v>
      </c>
      <c r="D27" s="124">
        <f>SUM(D21:D26)</f>
        <v>-1303857427</v>
      </c>
      <c r="E27" s="123">
        <f>SUM(E21:E26)</f>
        <v>-1176320650</v>
      </c>
      <c r="F27" s="127">
        <f>SUM(F21:F26)</f>
        <v>-4106653378</v>
      </c>
      <c r="G27" s="124">
        <f>SUM(G21:G26)</f>
        <v>-5814559959</v>
      </c>
      <c r="H27" s="123">
        <f>SUM(H21:H26)</f>
        <v>-5814559959</v>
      </c>
      <c r="I27" s="126">
        <f>SUM(I21:I26)</f>
        <v>-3258536840</v>
      </c>
      <c r="J27" s="125">
        <f>SUM(J21:J26)</f>
        <v>-5107226487</v>
      </c>
      <c r="K27" s="124">
        <f>SUM(K21:K26)</f>
        <v>-5350291044</v>
      </c>
      <c r="L27" s="123">
        <f>SUM(L21:L26)</f>
        <v>-5112368112</v>
      </c>
    </row>
    <row r="28" spans="1:12" ht="5.0999999999999996" customHeight="1" x14ac:dyDescent="0.25">
      <c r="A28" s="115" t="s">
        <v>37</v>
      </c>
      <c r="B28" s="29"/>
      <c r="C28" s="4"/>
      <c r="D28" s="4"/>
      <c r="E28" s="30"/>
      <c r="F28" s="112"/>
      <c r="G28" s="4"/>
      <c r="H28" s="30"/>
      <c r="I28" s="8"/>
      <c r="J28" s="6"/>
      <c r="K28" s="4"/>
      <c r="L28" s="30"/>
    </row>
    <row r="29" spans="1:12" ht="13.5" x14ac:dyDescent="0.25">
      <c r="A29" s="114" t="s">
        <v>132</v>
      </c>
      <c r="B29" s="29" t="s">
        <v>19</v>
      </c>
      <c r="C29" s="4"/>
      <c r="D29" s="4"/>
      <c r="E29" s="30"/>
      <c r="F29" s="112"/>
      <c r="G29" s="4"/>
      <c r="H29" s="30"/>
      <c r="I29" s="8"/>
      <c r="J29" s="6"/>
      <c r="K29" s="4"/>
      <c r="L29" s="30"/>
    </row>
    <row r="30" spans="1:12" ht="13.5" x14ac:dyDescent="0.25">
      <c r="A30" s="114" t="s">
        <v>131</v>
      </c>
      <c r="B30" s="29" t="s">
        <v>19</v>
      </c>
      <c r="C30" s="4"/>
      <c r="D30" s="4"/>
      <c r="E30" s="30"/>
      <c r="F30" s="112"/>
      <c r="G30" s="4"/>
      <c r="H30" s="30"/>
      <c r="I30" s="8"/>
      <c r="J30" s="6"/>
      <c r="K30" s="4"/>
      <c r="L30" s="30"/>
    </row>
    <row r="31" spans="1:12" ht="13.5" x14ac:dyDescent="0.25">
      <c r="A31" s="113" t="s">
        <v>130</v>
      </c>
      <c r="B31" s="29" t="s">
        <v>19</v>
      </c>
      <c r="C31" s="4">
        <v>0</v>
      </c>
      <c r="D31" s="4">
        <v>0</v>
      </c>
      <c r="E31" s="30">
        <v>0</v>
      </c>
      <c r="F31" s="112">
        <v>0</v>
      </c>
      <c r="G31" s="4">
        <v>0</v>
      </c>
      <c r="H31" s="30">
        <v>0</v>
      </c>
      <c r="I31" s="8">
        <v>0</v>
      </c>
      <c r="J31" s="6">
        <v>0</v>
      </c>
      <c r="K31" s="4">
        <v>0</v>
      </c>
      <c r="L31" s="30">
        <v>0</v>
      </c>
    </row>
    <row r="32" spans="1:12" ht="13.5" x14ac:dyDescent="0.25">
      <c r="A32" s="113" t="s">
        <v>129</v>
      </c>
      <c r="B32" s="29" t="s">
        <v>19</v>
      </c>
      <c r="C32" s="4">
        <v>0</v>
      </c>
      <c r="D32" s="4">
        <v>0</v>
      </c>
      <c r="E32" s="30">
        <v>0</v>
      </c>
      <c r="F32" s="112">
        <v>-14979511</v>
      </c>
      <c r="G32" s="4">
        <v>-40425132</v>
      </c>
      <c r="H32" s="30">
        <v>-40425132</v>
      </c>
      <c r="I32" s="8">
        <v>0</v>
      </c>
      <c r="J32" s="6">
        <v>25500000</v>
      </c>
      <c r="K32" s="4">
        <v>4050000</v>
      </c>
      <c r="L32" s="30">
        <v>0</v>
      </c>
    </row>
    <row r="33" spans="1:12" ht="13.5" x14ac:dyDescent="0.25">
      <c r="A33" s="113" t="s">
        <v>128</v>
      </c>
      <c r="B33" s="29" t="s">
        <v>19</v>
      </c>
      <c r="C33" s="4">
        <v>252601259</v>
      </c>
      <c r="D33" s="4">
        <v>34154978</v>
      </c>
      <c r="E33" s="30">
        <v>-9513063</v>
      </c>
      <c r="F33" s="112">
        <v>157251090</v>
      </c>
      <c r="G33" s="63">
        <v>-4607625</v>
      </c>
      <c r="H33" s="135">
        <v>-4607625</v>
      </c>
      <c r="I33" s="75">
        <v>-15416502</v>
      </c>
      <c r="J33" s="6">
        <v>-135328268</v>
      </c>
      <c r="K33" s="4">
        <v>-23695176</v>
      </c>
      <c r="L33" s="30">
        <v>-1901782</v>
      </c>
    </row>
    <row r="34" spans="1:12" ht="13.5" x14ac:dyDescent="0.25">
      <c r="A34" s="114" t="s">
        <v>127</v>
      </c>
      <c r="B34" s="29" t="s">
        <v>19</v>
      </c>
      <c r="C34" s="4"/>
      <c r="D34" s="4"/>
      <c r="E34" s="30"/>
      <c r="F34" s="112"/>
      <c r="G34" s="4"/>
      <c r="H34" s="30"/>
      <c r="I34" s="8"/>
      <c r="J34" s="6"/>
      <c r="K34" s="4"/>
      <c r="L34" s="30"/>
    </row>
    <row r="35" spans="1:12" ht="13.5" x14ac:dyDescent="0.25">
      <c r="A35" s="113" t="s">
        <v>126</v>
      </c>
      <c r="B35" s="29" t="s">
        <v>19</v>
      </c>
      <c r="C35" s="4">
        <v>0</v>
      </c>
      <c r="D35" s="4">
        <v>0</v>
      </c>
      <c r="E35" s="30">
        <v>-14271421</v>
      </c>
      <c r="F35" s="112">
        <v>23311230</v>
      </c>
      <c r="G35" s="4">
        <v>14311230</v>
      </c>
      <c r="H35" s="30">
        <v>14311230</v>
      </c>
      <c r="I35" s="8">
        <v>-8531548</v>
      </c>
      <c r="J35" s="6">
        <v>-3824498</v>
      </c>
      <c r="K35" s="4">
        <v>-2976788</v>
      </c>
      <c r="L35" s="30">
        <v>-2540732</v>
      </c>
    </row>
    <row r="36" spans="1:12" ht="13.5" x14ac:dyDescent="0.25">
      <c r="A36" s="129" t="s">
        <v>125</v>
      </c>
      <c r="B36" s="128" t="s">
        <v>19</v>
      </c>
      <c r="C36" s="124">
        <f>SUM(C31:C35)</f>
        <v>252601259</v>
      </c>
      <c r="D36" s="124">
        <f>SUM(D31:D35)</f>
        <v>34154978</v>
      </c>
      <c r="E36" s="123">
        <f>SUM(E31:E35)</f>
        <v>-23784484</v>
      </c>
      <c r="F36" s="127">
        <f>SUM(F31:F35)</f>
        <v>165582809</v>
      </c>
      <c r="G36" s="124">
        <f>SUM(G31:G35)</f>
        <v>-30721527</v>
      </c>
      <c r="H36" s="123">
        <f>SUM(H31:H35)</f>
        <v>-30721527</v>
      </c>
      <c r="I36" s="126">
        <f>SUM(I31:I35)</f>
        <v>-23948050</v>
      </c>
      <c r="J36" s="125">
        <f>SUM(J31:J35)</f>
        <v>-113652766</v>
      </c>
      <c r="K36" s="124">
        <f>SUM(K31:K35)</f>
        <v>-22621964</v>
      </c>
      <c r="L36" s="123">
        <f>SUM(L31:L35)</f>
        <v>-4442514</v>
      </c>
    </row>
    <row r="37" spans="1:12" ht="5.0999999999999996" customHeight="1" x14ac:dyDescent="0.25">
      <c r="A37" s="115" t="s">
        <v>37</v>
      </c>
      <c r="B37" s="29"/>
      <c r="C37" s="4"/>
      <c r="D37" s="4"/>
      <c r="E37" s="30"/>
      <c r="F37" s="112"/>
      <c r="G37" s="4"/>
      <c r="H37" s="30"/>
      <c r="I37" s="8"/>
      <c r="J37" s="6"/>
      <c r="K37" s="4"/>
      <c r="L37" s="30"/>
    </row>
    <row r="38" spans="1:12" ht="13.5" x14ac:dyDescent="0.25">
      <c r="A38" s="114" t="s">
        <v>124</v>
      </c>
      <c r="B38" s="29" t="s">
        <v>19</v>
      </c>
      <c r="C38" s="149">
        <f>+C17+C27+C36</f>
        <v>841701373</v>
      </c>
      <c r="D38" s="149">
        <f>+D17+D27+D36</f>
        <v>3061604350</v>
      </c>
      <c r="E38" s="148">
        <f>+E17+E27+E36</f>
        <v>4020072974</v>
      </c>
      <c r="F38" s="152">
        <f>+F17+F27+F36</f>
        <v>2016281888</v>
      </c>
      <c r="G38" s="149">
        <f>+G17+G27+G36</f>
        <v>2851106458</v>
      </c>
      <c r="H38" s="148">
        <f>+H17+H27+H36</f>
        <v>2851106458</v>
      </c>
      <c r="I38" s="151">
        <f>+I17+I27+I36</f>
        <v>-1832244838</v>
      </c>
      <c r="J38" s="150">
        <f>+J17+J27+J36</f>
        <v>6078149102</v>
      </c>
      <c r="K38" s="149">
        <f>+K17+K27+K36</f>
        <v>6293008941</v>
      </c>
      <c r="L38" s="148">
        <f>+L17+L27+L36</f>
        <v>6316125098</v>
      </c>
    </row>
    <row r="39" spans="1:12" ht="13.5" x14ac:dyDescent="0.25">
      <c r="A39" s="113" t="s">
        <v>123</v>
      </c>
      <c r="B39" s="29" t="s">
        <v>21</v>
      </c>
      <c r="C39" s="149">
        <v>107216650</v>
      </c>
      <c r="D39" s="149">
        <v>-89100037</v>
      </c>
      <c r="E39" s="148">
        <v>-34011120</v>
      </c>
      <c r="F39" s="152">
        <v>-1033629909</v>
      </c>
      <c r="G39" s="149">
        <v>-1476734430</v>
      </c>
      <c r="H39" s="148">
        <v>-1476734430</v>
      </c>
      <c r="I39" s="151">
        <v>224826313</v>
      </c>
      <c r="J39" s="150">
        <v>826703791</v>
      </c>
      <c r="K39" s="149">
        <v>-267901822</v>
      </c>
      <c r="L39" s="148">
        <v>-1320120181</v>
      </c>
    </row>
    <row r="40" spans="1:12" ht="13.5" x14ac:dyDescent="0.25">
      <c r="A40" s="147" t="s">
        <v>122</v>
      </c>
      <c r="B40" s="121" t="s">
        <v>21</v>
      </c>
      <c r="C40" s="117">
        <f>+C38+C39</f>
        <v>948918023</v>
      </c>
      <c r="D40" s="117">
        <f>+D38+D39</f>
        <v>2972504313</v>
      </c>
      <c r="E40" s="116">
        <f>+E38+E39</f>
        <v>3986061854</v>
      </c>
      <c r="F40" s="120">
        <f>+F38+F39</f>
        <v>982651979</v>
      </c>
      <c r="G40" s="117">
        <f>+G38+G39</f>
        <v>1374372028</v>
      </c>
      <c r="H40" s="116">
        <f>+H38+H39</f>
        <v>1374372028</v>
      </c>
      <c r="I40" s="119">
        <v>-1273846876</v>
      </c>
      <c r="J40" s="118">
        <f>+J38+J39</f>
        <v>6904852893</v>
      </c>
      <c r="K40" s="117">
        <f>+K38+K39</f>
        <v>6025107119</v>
      </c>
      <c r="L40" s="116">
        <f>+L38+L39</f>
        <v>4996004917</v>
      </c>
    </row>
    <row r="41" spans="1:12" ht="13.5" x14ac:dyDescent="0.25">
      <c r="A41" s="96" t="s">
        <v>66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1:12" ht="13.5" x14ac:dyDescent="0.25">
      <c r="A42" s="96" t="s">
        <v>121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ht="13.5" x14ac:dyDescent="0.25">
      <c r="A43" s="96" t="s">
        <v>120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81FED1644B04C80FCA172105A8CE4" ma:contentTypeVersion="" ma:contentTypeDescription="Create a new document." ma:contentTypeScope="" ma:versionID="14bcdabbbefb7e292ad640f7610feb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761469-CA54-4102-A129-67A3E77E2614}"/>
</file>

<file path=customXml/itemProps2.xml><?xml version="1.0" encoding="utf-8"?>
<ds:datastoreItem xmlns:ds="http://schemas.openxmlformats.org/officeDocument/2006/customXml" ds:itemID="{2BC5B8B2-7F0E-4CF8-9B72-9A5A58CCC7A6}"/>
</file>

<file path=customXml/itemProps3.xml><?xml version="1.0" encoding="utf-8"?>
<ds:datastoreItem xmlns:ds="http://schemas.openxmlformats.org/officeDocument/2006/customXml" ds:itemID="{95A9E3E1-0C63-433C-BD04-CDA17909D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Water Fin Performance</vt:lpstr>
      <vt:lpstr>Water Fin Position</vt:lpstr>
      <vt:lpstr>Water Cash Flows</vt:lpstr>
      <vt:lpstr>'Water Cash Flows'!Print_Area</vt:lpstr>
      <vt:lpstr>'Water Fin Performance'!Print_Area</vt:lpstr>
      <vt:lpstr>'Water Fin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Sephiri Tlhomeli</cp:lastModifiedBy>
  <dcterms:created xsi:type="dcterms:W3CDTF">2021-12-10T06:02:45Z</dcterms:created>
  <dcterms:modified xsi:type="dcterms:W3CDTF">2021-12-10T06:14:16Z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0x010100A3B81FED1644B04C80FCA172105A8CE4</vt:lpwstr>
  </property>
</Properties>
</file>